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NFORMES 2022\SEGUIMIENTO AL PAAC 2022\"/>
    </mc:Choice>
  </mc:AlternateContent>
  <bookViews>
    <workbookView xWindow="0" yWindow="0" windowWidth="16815" windowHeight="7755" tabRatio="727" firstSheet="6" activeTab="7"/>
  </bookViews>
  <sheets>
    <sheet name="Hoja1" sheetId="7" state="hidden" r:id="rId1"/>
    <sheet name="Control de cambios" sheetId="23" r:id="rId2"/>
    <sheet name="RESUMEN" sheetId="13" r:id="rId3"/>
    <sheet name="Anexo 1. GESTIÓN DEL RIESGOS" sheetId="14" r:id="rId4"/>
    <sheet name="Anexo 2. ANTITRAMITE" sheetId="15" r:id="rId5"/>
    <sheet name="Anexo 3. RENDICION DE CUENTAS" sheetId="16" r:id="rId6"/>
    <sheet name="Anexo 4. ATENCION CIUDADANO" sheetId="17" r:id="rId7"/>
    <sheet name="Anexo 5. TRANSPARENCIA" sheetId="18" r:id="rId8"/>
    <sheet name="Anexo 6.Iniciativas Adicionales" sheetId="22" r:id="rId9"/>
  </sheets>
  <externalReferences>
    <externalReference r:id="rId10"/>
  </externalReferences>
  <definedNames>
    <definedName name="_1_SE">#REF!</definedName>
    <definedName name="_xlnm._FilterDatabase" localSheetId="3" hidden="1">'Anexo 1. GESTIÓN DEL RIESGOS'!$A$6:$G$16</definedName>
    <definedName name="_xlnm._FilterDatabase" localSheetId="4" hidden="1">'Anexo 2. ANTITRAMITE'!$A$6:$I$6</definedName>
    <definedName name="_xlnm._FilterDatabase" localSheetId="5" hidden="1">'Anexo 3. RENDICION DE CUENTAS'!$A$6:$N$21</definedName>
    <definedName name="_xlnm._FilterDatabase" localSheetId="6" hidden="1">'Anexo 4. ATENCION CIUDADANO'!$A$7:$M$18</definedName>
    <definedName name="_xlnm._FilterDatabase" localSheetId="7" hidden="1">'Anexo 5. TRANSPARENCIA'!$A$7:$L$20</definedName>
    <definedName name="A">#REF!</definedName>
    <definedName name="AA">#REF!</definedName>
    <definedName name="accion">#REF!</definedName>
    <definedName name="ACCIONES">#REF!</definedName>
    <definedName name="ACTIVIDADES_DE_GESTION_Y_CONTROL">#REF!</definedName>
    <definedName name="AGENTE">#REF!</definedName>
    <definedName name="ANTIOQUIA">#REF!</definedName>
    <definedName name="_xlnm.Print_Area" localSheetId="4">'Anexo 2. ANTITRAMITE'!$A$1:$L$9</definedName>
    <definedName name="_xlnm.Print_Area" localSheetId="5">'Anexo 3. RENDICION DE CUENTAS'!$A$1:$Q$22</definedName>
    <definedName name="_xlnm.Print_Area" localSheetId="6">'Anexo 4. ATENCION CIUDADANO'!$A$1:$L$17</definedName>
    <definedName name="AREA_IMPACTO">#REF!</definedName>
    <definedName name="AREAS_IMPACTO">#REF!</definedName>
    <definedName name="as">#REF!=MEDIAN(#REF!,#REF!,#REF!+#REF!-1)</definedName>
    <definedName name="ASSSSS">(as*(#REF!&gt;0))*PeríodoEnPlan</definedName>
    <definedName name="ASUNTOS_TECNICOS">#REF!</definedName>
    <definedName name="ASUNTOS_TECNOLOGICOS">#REF!</definedName>
    <definedName name="B">#REF!</definedName>
    <definedName name="BASE_DE_ACTIVOS_Y_RECURSOS_DE_LA_ORGANIZACIÓN">#REF!</definedName>
    <definedName name="CALIF">'[1]BASE OCULTAR'!$C$6:$D$107</definedName>
    <definedName name="CALIFICACION">#REF!</definedName>
    <definedName name="CANAL_DE_DISTRIBUCION">[1]DATOS!$C$16:$C$27</definedName>
    <definedName name="CAUSA">#REF!</definedName>
    <definedName name="CAUSAS">[1]CAUSAS!$C$6:$O$11</definedName>
    <definedName name="CAUSASDERIESGO">#REF!</definedName>
    <definedName name="CAUSASDERIESGO1">#REF!</definedName>
    <definedName name="CIRCUNSTANCIAS_ECONOMICAS_Y_DE_MERCADO">#REF!</definedName>
    <definedName name="CIRCUNSTANCIAS_ECONOMICAS_Y_DEL_ESTADO">#REF!</definedName>
    <definedName name="CIRCUNSTANCIAS_POLITICAS_Y_LEGISLATIVAS">#REF!</definedName>
    <definedName name="CIRCUNSTANCIAS_POLITICAS_Y_LEGISSLATIVAS">#REF!</definedName>
    <definedName name="CLAVE">#REF!</definedName>
    <definedName name="CLAVECAUSA">[1]CAUSAS!$C$12:$O$12</definedName>
    <definedName name="CLAVECONT">#REF!</definedName>
    <definedName name="CLAVECONTROL">'[1]NO BORRAR'!$B$41:$B$57</definedName>
    <definedName name="CLAVEOBJ">#REF!</definedName>
    <definedName name="CLAVEPOL">#REF!</definedName>
    <definedName name="CLAVEPOLITICA">'[1]NO BORRAR'!$B$3:$B$17</definedName>
    <definedName name="CLAVEPROC">#REF!</definedName>
    <definedName name="CLAVEPROCEDIMIENTO">'[1]NO BORRAR'!$B$22:$B$38</definedName>
    <definedName name="CLAVERIESGO">#REF!</definedName>
    <definedName name="CLIENTE">#REF!</definedName>
    <definedName name="CLIENTES">#REF!</definedName>
    <definedName name="CODIGO">#REF!</definedName>
    <definedName name="CODIGO_RIESGO">#REF!</definedName>
    <definedName name="CODIGO1">#REF!</definedName>
    <definedName name="COMPORTAMIENTO_HUMANO">#REF!</definedName>
    <definedName name="COMPORTAMIENTO_ORGANIZACIONAL">#REF!</definedName>
    <definedName name="CONFLICTOS_SOCIALES">#REF!</definedName>
    <definedName name="CONTEXTO_ECONOMICO_DE_MERCADO">#REF!</definedName>
    <definedName name="CONTEXTO_POLITICO">#REF!</definedName>
    <definedName name="CONTROL">'[1]NO BORRAR'!$C$41:$C$53</definedName>
    <definedName name="CONTROLES">#REF!</definedName>
    <definedName name="COSTO_DE_ACTIVIDADES">#REF!</definedName>
    <definedName name="CRONOGRAMA_DE_ACTIVIDADES">#REF!</definedName>
    <definedName name="Cual_serà_el_nombre_del_procedimiento?">#REF!</definedName>
    <definedName name="DAÑOS_A_ACTIVOS">#REF!</definedName>
    <definedName name="Dependencias">[1]Listas!$B$3:$B$32</definedName>
    <definedName name="DESEMPEÑO">#REF!</definedName>
    <definedName name="detallado">([1]!X*(#REF!&gt;0))*[1]!PeríodoEnPlan</definedName>
    <definedName name="DIRECCION_ACTIVIDADES_MARITIMAS">#REF!</definedName>
    <definedName name="e">([1]!PeríodoReal*(#REF!&gt;0))*[1]!PeríodoEnPlan</definedName>
    <definedName name="EFECTORIESGO1">#REF!</definedName>
    <definedName name="EJECUCION_Y__ADMINISTRACION_DEL_PROCESO">#REF!</definedName>
    <definedName name="EJECUCION_Y_ADMINISTRACION_DEL_PROCESO">#REF!</definedName>
    <definedName name="ENTORNO">#REF!</definedName>
    <definedName name="ESTABILIDAD_POLITICA">#REF!</definedName>
    <definedName name="EVENTOS">#REF!</definedName>
    <definedName name="EVENTOS_NATUALES">#REF!</definedName>
    <definedName name="EVENTOS_NATURALES">#REF!</definedName>
    <definedName name="EVENTOS_NATURALES_">#REF!</definedName>
    <definedName name="ExcesoPorcentajeCompletado">(#REF!=MEDIAN(#REF!,#REF!,#REF!+#REF!)*(#REF!&gt;0))*((#REF!&lt;(INT(#REF!+#REF!*#REF!)))+(#REF!=#REF!))*(#REF!&gt;0)</definedName>
    <definedName name="ExcesoReal">PeríodoReal*(#REF!&gt;0)</definedName>
    <definedName name="FACTOR">[1]DATOS!$A$16:$E$16</definedName>
    <definedName name="FACTOR_DEL_RIESGO">[1]FUENTES!$A$2:$A$10</definedName>
    <definedName name="FACTORES">#REF!</definedName>
    <definedName name="FALLAS_TECNOLOGICAS">#REF!</definedName>
    <definedName name="FRAUD_EXTERNO">#REF!</definedName>
    <definedName name="FRAUDE_EXTERNO">#REF!</definedName>
    <definedName name="FRAUDE_INTERNO">#REF!</definedName>
    <definedName name="FRECUENCIA">#REF!</definedName>
    <definedName name="FUENTE">#REF!</definedName>
    <definedName name="FUENTES_DE_RIESGO">#REF!</definedName>
    <definedName name="FUENTES_RIESGO">#REF!</definedName>
    <definedName name="GENTE">#REF!</definedName>
    <definedName name="GESTION">#REF!</definedName>
    <definedName name="GESTION_CONTROL">#REF!</definedName>
    <definedName name="GESTION_TECNICA">#REF!</definedName>
    <definedName name="GRAVEDAD">#REF!</definedName>
    <definedName name="IM">[1]Listas!$G$2:$G$6</definedName>
    <definedName name="IMPACTO">#REF!</definedName>
    <definedName name="IMPACTORIESGO">#REF!</definedName>
    <definedName name="INGRESOS_Y_DERECHOS">#REF!</definedName>
    <definedName name="INSTALACIONES">#REF!</definedName>
    <definedName name="INSTALACIONES_">#REF!</definedName>
    <definedName name="INTANGIBLES">#REF!</definedName>
    <definedName name="Lacinco">[1]Listas!$F$52:$F$66</definedName>
    <definedName name="lacuatro">[1]Listas!$F$36:$F$51</definedName>
    <definedName name="lados">[1]Listas!$F$13:$F$23</definedName>
    <definedName name="latres">[1]Listas!$F$24:$F$35</definedName>
    <definedName name="launo">[1]Listas!$F$2:$F$12</definedName>
    <definedName name="LEGAL">#REF!</definedName>
    <definedName name="LET">#REF!</definedName>
    <definedName name="m">[1]!ExcesoPorcentajeCompletado*[1]!PeríodoEnPlan</definedName>
    <definedName name="MACROPROCESO">#REF!</definedName>
    <definedName name="MATER1">[1]Listas!$E$2:$E$7</definedName>
    <definedName name="MATER2">[1]Listas!$E$8:$E$13</definedName>
    <definedName name="MATER3">[1]Listas!$E$14:$E$19</definedName>
    <definedName name="MATER4">[1]Listas!$E$20:$E$25</definedName>
    <definedName name="MATER5">[1]Listas!$E$26:$E$31</definedName>
    <definedName name="Matriz">[1]Listas!$E$26:$E$31</definedName>
    <definedName name="MERCADO">#REF!</definedName>
    <definedName name="n">[1]Cronograma!PeríodoReal*([1]Cronograma!$E1&gt;0)</definedName>
    <definedName name="NN">#REF!</definedName>
    <definedName name="NOMBRE_RIESGO">#REF!</definedName>
    <definedName name="NUM">#REF!</definedName>
    <definedName name="ñ">[1]!PeríodoEnPlan*(#REF!&gt;0)</definedName>
    <definedName name="o">(#REF!=MEDIAN(#REF!,#REF!,#REF!+#REF!)*(#REF!&gt;0))*((#REF!&lt;(INT(#REF!+#REF!*#REF!)))+(#REF!=#REF!))*(#REF!&gt;0)</definedName>
    <definedName name="OBJETIVOS">#REF!</definedName>
    <definedName name="om">#REF!</definedName>
    <definedName name="OPERACIÓN">[1]DATOS!$E$16:$E$27</definedName>
    <definedName name="OTROS">#REF!</definedName>
    <definedName name="período_seleccionado">#REF!</definedName>
    <definedName name="PeríodoEnPlan">#REF!=MEDIAN(#REF!,#REF!,#REF!+#REF!-1)</definedName>
    <definedName name="PeríodoReal">#REF!=MEDIAN(#REF!,#REF!,#REF!+#REF!-1)</definedName>
    <definedName name="PERSONA">#REF!</definedName>
    <definedName name="PERSONAS">#REF!</definedName>
    <definedName name="PESO">#REF!</definedName>
    <definedName name="Plan">PeríodoEnPlan*(#REF!&gt;0)</definedName>
    <definedName name="PM">[1]Listas!$D$2:$D$6</definedName>
    <definedName name="POLITICA">'[1]NO BORRAR'!$C$3:$C$17</definedName>
    <definedName name="POLITICAS_GUBERNAMENTALES">#REF!</definedName>
    <definedName name="PorcentajeCompletado">ExcesoPorcentajeCompletado*PeríodoEnPlan</definedName>
    <definedName name="PROBABILIDAD">#REF!</definedName>
    <definedName name="PROCEDIMIENTO">#REF!</definedName>
    <definedName name="PROCESO">#REF!</definedName>
    <definedName name="PROCESOS">[1]DATOS!$A$4:$A$7</definedName>
    <definedName name="PRODUCTO">[1]DATOS!$D$16:$D$27</definedName>
    <definedName name="PUNTAJE">#REF!</definedName>
    <definedName name="PUNTAJEF">#REF!</definedName>
    <definedName name="PUNTAJEG">#REF!</definedName>
    <definedName name="q">#REF!</definedName>
    <definedName name="R_1">#REF!</definedName>
    <definedName name="Real">(PeríodoReal*(#REF!&gt;0))*PeríodoEnPlan</definedName>
    <definedName name="RELACIONADO">#REF!</definedName>
    <definedName name="RELACIONADOCON">#REF!</definedName>
    <definedName name="RELACIONADOS_INSTALACIONES">#REF!</definedName>
    <definedName name="RELACIONES_CON_EL_CLIENTE">#REF!</definedName>
    <definedName name="RELACIONES_CON_EL_USUARIO">#REF!</definedName>
    <definedName name="RELACIONES_CON_EL_USUSARIO">#REF!</definedName>
    <definedName name="RELACIONES_CON_USUARIO">#REF!</definedName>
    <definedName name="RELACIONES_LABORALES">#REF!</definedName>
    <definedName name="RESPUESTA">'[1]NO BORRAR'!$G$1:$G$5</definedName>
    <definedName name="RIESGO_ASOCIADO">#REF!</definedName>
    <definedName name="RIESGO_ASOCIADO_POR_CAUSA">[1]FUENTES!$A$11:$A$15</definedName>
    <definedName name="RIESGO_ASOCIADO_POR_IMPACTO">[1]FUENTES!$A$17:$A$22</definedName>
    <definedName name="RIESGOESPECIFICO">#REF!</definedName>
    <definedName name="RIESGOESPECIFICO2">#REF!</definedName>
    <definedName name="RIESGOS">#REF!</definedName>
    <definedName name="s">([1]Cronograma!A$8=MEDIAN([1]Cronograma!A$8,[1]Cronograma!$E1,[1]Cronograma!$E1+[1]Cronograma!$F1)*([1]Cronograma!$E1&gt;0))*(([1]Cronograma!A$8&lt;(INT([1]Cronograma!$E1+[1]Cronograma!$F1*[1]Cronograma!$K1)))+([1]Cronograma!A$8=[1]Cronograma!$E1))*([1]Cronograma!$K1&gt;0)</definedName>
    <definedName name="SE">#REF!</definedName>
    <definedName name="SI_NO">'[1]NO BORRAR'!$F$1:$F$2</definedName>
    <definedName name="SINO">#REF!</definedName>
    <definedName name="SISTEMAS">#REF!</definedName>
    <definedName name="SISTEMAS_DE_INFORMACION">#REF!</definedName>
    <definedName name="ss">[1]Listas!$F$24:$F$35</definedName>
    <definedName name="t">[1]!PeríodoReal*(#REF!&gt;0)</definedName>
    <definedName name="TECNOLOGIA">#REF!</definedName>
    <definedName name="TECNOLOGIA_">#REF!</definedName>
    <definedName name="TIPOACCION">'[1]NO BORRAR'!$I$1:$I$9</definedName>
    <definedName name="TOTAL_PUNTAJE_RIESGO">#REF!</definedName>
    <definedName name="TRATAMIENTO">#REF!</definedName>
    <definedName name="TRATAMIENTO_RIESGO">'[1]NO BORRAR'!$G$1:$G$5</definedName>
    <definedName name="USUARIO">#REF!</definedName>
    <definedName name="VALORES_ETICOS">#REF!</definedName>
    <definedName name="w">[1]!PeríodoReal*(#REF!&gt;0)</definedName>
    <definedName name="X">#REF!</definedName>
    <definedName name="Y">#REF!</definedName>
    <definedName name="Z">#REF!</definedName>
    <definedName name="zon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2" i="16" l="1"/>
  <c r="J9" i="15"/>
  <c r="C2" i="13" l="1"/>
  <c r="C3" i="13"/>
  <c r="C4" i="13"/>
  <c r="C5" i="13"/>
  <c r="C6" i="13"/>
  <c r="C7" i="13"/>
  <c r="B8" i="13"/>
  <c r="C8" i="13" s="1"/>
  <c r="J17" i="14"/>
  <c r="J11" i="22" l="1"/>
  <c r="J20" i="18"/>
  <c r="J18" i="17"/>
</calcChain>
</file>

<file path=xl/comments1.xml><?xml version="1.0" encoding="utf-8"?>
<comments xmlns="http://schemas.openxmlformats.org/spreadsheetml/2006/main">
  <authors>
    <author>Carlos Andres Salinas</author>
  </authors>
  <commentList>
    <comment ref="A10" authorId="0" shapeId="0">
      <text>
        <r>
          <rPr>
            <b/>
            <sz val="11"/>
            <color indexed="81"/>
            <rFont val="Tahoma"/>
            <family val="2"/>
          </rPr>
          <t xml:space="preserve">Transparencia pasiva:
</t>
        </r>
        <r>
          <rPr>
            <sz val="11"/>
            <color indexed="81"/>
            <rFont val="Tahoma"/>
            <family val="2"/>
          </rPr>
          <t>Relacionada con la respuesta a las solicitudes de acceso a la información, en términos de calidad, oportunidad, y disponibilidad.</t>
        </r>
      </text>
    </comment>
  </commentList>
</comments>
</file>

<file path=xl/comments2.xml><?xml version="1.0" encoding="utf-8"?>
<comments xmlns="http://schemas.openxmlformats.org/spreadsheetml/2006/main">
  <authors>
    <author>Karol Wilfredo Camargo Vargas</author>
    <author>Carlos Andres Salinas</author>
  </authors>
  <commentList>
    <comment ref="A8" authorId="0" shapeId="0">
      <text>
        <r>
          <rPr>
            <sz val="12"/>
            <color indexed="81"/>
            <rFont val="Tahoma"/>
            <family val="2"/>
          </rPr>
          <t xml:space="preserve"> Publicación de información mínima obligatoria sobre la estructura
• Publicación de información mínima obligatoria de procedimientos, servicios y funcionamiento
• Divulgación de datos abiertos
• Publicación de información sobre contratación pública
• Publicación y divulgación de información establecida en la Estrategia de Gobierno en Línea.</t>
        </r>
      </text>
    </comment>
    <comment ref="A15" authorId="1" shapeId="0">
      <text>
        <r>
          <rPr>
            <sz val="11"/>
            <color indexed="81"/>
            <rFont val="Tahoma"/>
            <family val="2"/>
          </rPr>
          <t xml:space="preserve">La Ley estableció tres (3) instrumentos para apoyar el proceso de gestión de información de las entidades. Estos son:
• El Registro o inventario de activos de Información. 
• El Esquema de publicación de información, y 
• El Índice de Información Clasificada y Reservada.
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 </t>
        </r>
        <r>
          <rPr>
            <sz val="9"/>
            <color indexed="81"/>
            <rFont val="Tahoma"/>
            <family val="2"/>
          </rPr>
          <t xml:space="preserve">
</t>
        </r>
      </text>
    </comment>
    <comment ref="A18" authorId="1" shapeId="0">
      <text>
        <r>
          <rPr>
            <sz val="12"/>
            <color indexed="81"/>
            <rFont val="Tahoma"/>
            <family val="2"/>
          </rPr>
          <t>Para facilitar qué poblaciones específicas accedan a la información que las afecte, la ley estableció el criterio diferencial de accesibilidad a información pública55. Para el efecto, las entidades deberán implementar acciones tendientes a: 
• Divulgar la información en formatos alternativos comprensibles. Es decir, que la forma, tamaño o modo en la que se presenta la información pública, permita su visualización o consulta para los grupos étnicos y culturales del país, y para las personas en situación de discapacidad. 
• Adecuar los medios electrónicos para permitir la accesibilidad a población en situación de discapacidad.
• Implementar los lineamientos de accesibilidad a espacios físicos para población en situación de discapacidad. 
• Identificar acciones para responder a solicitud de las autoridades de las comunidades, para divulgar la información pública en diversos idiomas y lenguas de los grupos étnicos y culturales del país.</t>
        </r>
        <r>
          <rPr>
            <b/>
            <sz val="9"/>
            <color indexed="81"/>
            <rFont val="Tahoma"/>
            <family val="2"/>
          </rPr>
          <t xml:space="preserve">
</t>
        </r>
        <r>
          <rPr>
            <sz val="9"/>
            <color indexed="81"/>
            <rFont val="Tahoma"/>
            <family val="2"/>
          </rPr>
          <t xml:space="preserve">
</t>
        </r>
      </text>
    </comment>
    <comment ref="A19" authorId="1" shapeId="0">
      <text>
        <r>
          <rPr>
            <sz val="11"/>
            <color indexed="81"/>
            <rFont val="Tahoma"/>
            <family val="2"/>
          </rPr>
          <t>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A continuación se muestra un modelo para formular la estrategia de Transparencia y Acceso a la Información</t>
        </r>
      </text>
    </comment>
  </commentList>
</comments>
</file>

<file path=xl/sharedStrings.xml><?xml version="1.0" encoding="utf-8"?>
<sst xmlns="http://schemas.openxmlformats.org/spreadsheetml/2006/main" count="527" uniqueCount="336">
  <si>
    <t>Plan Anticorrupción y de Atención al Ciudadano</t>
  </si>
  <si>
    <t>1.1</t>
  </si>
  <si>
    <t>1.2</t>
  </si>
  <si>
    <t>1.3</t>
  </si>
  <si>
    <t>Divulgación de Política y publicación</t>
  </si>
  <si>
    <t>2.1</t>
  </si>
  <si>
    <t xml:space="preserve">Estudio de los trámites susceptibles de intervención : Análisis de los factores internos (Complejidad; Costo; Tiempo), Factores externos (Pago;  PQRS); Auditorías: hallazgos o acciones de mejora- Consulta ciudadana) </t>
  </si>
  <si>
    <t>Asignar responsables de la gestión de los diferentes canales de atención</t>
  </si>
  <si>
    <t xml:space="preserve">Plan de capacitación ajustado </t>
  </si>
  <si>
    <t>actualizar y socializar la política</t>
  </si>
  <si>
    <t>consolidación de los mapas de riesgos, a su vez será el encargado de su publicación</t>
  </si>
  <si>
    <t>La medición de los avances, de las acciones de respuesta y evaluación de la efectividad de las políticas, estará a cargo del Grupo Interno de Trabajo de Control Interno</t>
  </si>
  <si>
    <t>La revisión del contenido del mapa de riesgos del Instituto, se realizará como mínimo una vez al año o cuando las circunstancias lo ameriten como cambios sustanciales en el contexto estratégico</t>
  </si>
  <si>
    <t xml:space="preserve">La política de Administración del Riesgo, Mapa de Riesgos Institucional, Mapa de Riesgos de los procesos, mapa de riesgos de corrupción, el Manual de Administración del Riesgo Crediticio, se socializarán y divulgarán </t>
  </si>
  <si>
    <t>definirán estrategias de capacitación que garanticen la competencia necesaria de los servidores para atender el tema de una manera adecuada</t>
  </si>
  <si>
    <t>estrategia de rendicion de cuentas</t>
  </si>
  <si>
    <t>estrategia de participacion ciudadana</t>
  </si>
  <si>
    <t>riesgos</t>
  </si>
  <si>
    <t>Monitoreo, Ajustes, Capacitación, mejora, sensibilización y divulgación.</t>
  </si>
  <si>
    <t>seguimiento se realizarán a los riesgos por procesos al menos 1 vez al año; a los riesgos de corrupción 3 veces al año que contempla el primero seguimiento en abril</t>
  </si>
  <si>
    <t>valoración de los controles se hará a través de la matriz de calificación, evaluación y respuesta a los riesgos</t>
  </si>
  <si>
    <t>Actualizar matriz de riesgos</t>
  </si>
  <si>
    <t>La Oficina de Control Interno realizará seguimiento (tres) 3 veces al año, así:</t>
  </si>
  <si>
    <t>Primer seguimiento: Con corte al 30 de abril. En esa medida, la publicación deberá surtirse dentro de los diez (10) primeros días hábiles del mes de mayo.</t>
  </si>
  <si>
    <t>Segundo seguimiento: Con corte al 31 de agosto. La publicación deberá surtirse dentro de los diez (10) primeros días hábiles del mes de septiembre.</t>
  </si>
  <si>
    <t>Tercer seguimiento: Con corte al 31 de diciembre. La publicación deberá surtirse dentro de los diez (10) primeros días hábiles del mes de enero.</t>
  </si>
  <si>
    <t>RACIONALIZACION DE TRÁMITES</t>
  </si>
  <si>
    <t>Acciones o medidas de mejora (racionalización) que impliquen la revisión, reingeniería, optimización, actualización, reducción, ampliación o supresión de actividades de los procesos y procedimientos asociados al trámite u Otros Procedimientos Administrativos como Reducción de tiempo de duración del trámite a través de , Extensión de horarios de atención, Ampliación de puntos de atención, Reducción de pasos para el ciudadano, Ampliación de canales de obtención del resultado, Estandarización de trámites o formularios, Optimización de los procesos o procedimientos internos asociados al trámite.</t>
  </si>
  <si>
    <t>Pago en línea de los trámites, Formularios diligenciados en línea, Envío de documentos electrónicos, Mecanismos virtuales de seguimiento al estado de los trámites, Documentos con firma electrónica, Trámite realizado totalmente en línea, Cadenas de trámites o ventanillas únicas virtuales (interoperabilidad).</t>
  </si>
  <si>
    <t>RENDICION DE CUENTAS</t>
  </si>
  <si>
    <t>Presenta un informe de la gestión del período del cual se están rindiendo cuentas.</t>
  </si>
  <si>
    <t xml:space="preserve">Facilita el control social que realizan los ciudadanos a su labor a través de facilitar el acceso y entendimiento de las organizaciones sociales, organizaciones no gubernamentales, la academia, los medios de comunicación y la ciudadanía. </t>
  </si>
  <si>
    <t>Propicia un espacio de diálogo e intercambio de ideas con la ciudadanía</t>
  </si>
  <si>
    <t xml:space="preserve">ATENCIÓN AL
CIUDADANO
</t>
  </si>
  <si>
    <t>gestionar las acciones para la medición de la satisfacción</t>
  </si>
  <si>
    <t>control de producto o servicio no conforme</t>
  </si>
  <si>
    <t xml:space="preserve">atención a las PQR´S (peticiones, quejas, reclamos y sugerencias) </t>
  </si>
  <si>
    <t>la elaboración y seguimiento al plan de comunicaciones</t>
  </si>
  <si>
    <t>Aplicar un Autodiagnóstico de espacios físicos para identificar los ajustes requeridos</t>
  </si>
  <si>
    <r>
      <t xml:space="preserve"> </t>
    </r>
    <r>
      <rPr>
        <sz val="11"/>
        <color rgb="FF000000"/>
        <rFont val="Arial"/>
        <family val="2"/>
      </rPr>
      <t>Realizar ajustes razonables a los espacios físicos de atención y servicio al ciudadano para garantizar su accesibilidad de acuerdo con la NTC 6047.</t>
    </r>
  </si>
  <si>
    <t>Fortalecimiento de las competencias de los servidores públicos que atienden directamente a los ciudadanos a través de procesos de cualificación, mediante capacitación en servicio al cliente a todos los servidores.</t>
  </si>
  <si>
    <t>Evaluación del desempeño de los servidores públicos en la cual se analiza sus competencias en relación con su comportamiento y actitud en la Interacción con los ciudadanos.</t>
  </si>
  <si>
    <t>Inclusión en el Programa de Capacitación de temáticas relacionadas con el mejoramiento del servicio al ciudadano.</t>
  </si>
  <si>
    <t>Se estableció un plan de bienestar y estímulos en donde se establece un sistema de incentivos monetarios y no monetarios, para destacar el desempeño de los servidores en relación al servicio prestado al ciudadano</t>
  </si>
  <si>
    <r>
      <t>•</t>
    </r>
    <r>
      <rPr>
        <sz val="7"/>
        <color rgb="FF000000"/>
        <rFont val="Times New Roman"/>
        <family val="1"/>
      </rPr>
      <t xml:space="preserve">     </t>
    </r>
    <r>
      <rPr>
        <sz val="11"/>
        <color rgb="FF000000"/>
        <rFont val="Arial"/>
        <family val="2"/>
      </rPr>
      <t>Publicación de información mínima obligatoria sobre la estructura.</t>
    </r>
  </si>
  <si>
    <r>
      <t>•</t>
    </r>
    <r>
      <rPr>
        <sz val="7"/>
        <color rgb="FF000000"/>
        <rFont val="Times New Roman"/>
        <family val="1"/>
      </rPr>
      <t xml:space="preserve">     </t>
    </r>
    <r>
      <rPr>
        <sz val="11"/>
        <color rgb="FF000000"/>
        <rFont val="Arial"/>
        <family val="2"/>
      </rPr>
      <t>Publicación de información mínima obligatoria de procedimientos, servicios y funcionamiento.</t>
    </r>
  </si>
  <si>
    <r>
      <t>•</t>
    </r>
    <r>
      <rPr>
        <sz val="7"/>
        <color rgb="FF000000"/>
        <rFont val="Times New Roman"/>
        <family val="1"/>
      </rPr>
      <t xml:space="preserve">     </t>
    </r>
    <r>
      <rPr>
        <sz val="11"/>
        <color rgb="FF000000"/>
        <rFont val="Arial"/>
        <family val="2"/>
      </rPr>
      <t>Divulgación de datos abiertos.</t>
    </r>
  </si>
  <si>
    <r>
      <t>•</t>
    </r>
    <r>
      <rPr>
        <sz val="7"/>
        <color rgb="FF000000"/>
        <rFont val="Times New Roman"/>
        <family val="1"/>
      </rPr>
      <t xml:space="preserve">     </t>
    </r>
    <r>
      <rPr>
        <sz val="11"/>
        <color rgb="FF000000"/>
        <rFont val="Arial"/>
        <family val="2"/>
      </rPr>
      <t>Publicación de información sobre contratación pública.</t>
    </r>
  </si>
  <si>
    <r>
      <t>•</t>
    </r>
    <r>
      <rPr>
        <sz val="7"/>
        <color rgb="FF000000"/>
        <rFont val="Times New Roman"/>
        <family val="1"/>
      </rPr>
      <t xml:space="preserve">     </t>
    </r>
    <r>
      <rPr>
        <sz val="11"/>
        <color rgb="FF000000"/>
        <rFont val="Arial"/>
        <family val="2"/>
      </rPr>
      <t>Publicación y divulgación de información establecida en la Estrategia de Gobierno en Línea.</t>
    </r>
  </si>
  <si>
    <t>El Registro o inventario de activos de Información.</t>
  </si>
  <si>
    <t>• El Esquema de publicación de información, y</t>
  </si>
  <si>
    <t>• El Índice de Información Clasificada y Reservada.</t>
  </si>
  <si>
    <t>tablas de retención documental de la entidad, con las cuales se dará cumplimiento a los aspectos relacionados con el inventario de activos de información, las cuales serán complemento al plan de seguridad informática PSI, en el cual se adelantó el inventario de activos informáticos de la entidad; a través de las tablas así como el PSI, se determina la información clasificada y reservada y se controla su acceso</t>
  </si>
  <si>
    <t>TRANSPARENCIA</t>
  </si>
  <si>
    <t>Revisar matrices de riesgos por proceso e incorporar observaciones que apliquen</t>
  </si>
  <si>
    <t>Habilitar espacios de dialogo y de divulgación en redes sociales y/o emisoras e Informar  mediante mecanismos electrónicos y/o redes sociales  los temas relacionados con la rendición de cuentas.</t>
  </si>
  <si>
    <t>Espacios y Link habilitado</t>
  </si>
  <si>
    <t xml:space="preserve">Fortalecimiento de las competencias de los servidores públicos que atienden directamente a los ciudadanos </t>
  </si>
  <si>
    <t>Capacitaciones realizadas</t>
  </si>
  <si>
    <t>TOTAL ACTIVIDADES</t>
  </si>
  <si>
    <r>
      <t>Componente 6: Otras Iniciativas</t>
    </r>
    <r>
      <rPr>
        <sz val="10"/>
        <rFont val="Arial"/>
        <family val="2"/>
      </rPr>
      <t xml:space="preserve"> Adicionales</t>
    </r>
    <r>
      <rPr>
        <sz val="10"/>
        <color rgb="FFFF0000"/>
        <rFont val="Arial"/>
        <family val="2"/>
      </rPr>
      <t xml:space="preserve"> </t>
    </r>
    <r>
      <rPr>
        <sz val="10"/>
        <color theme="1"/>
        <rFont val="Arial"/>
        <family val="2"/>
      </rPr>
      <t>de Lucha Contra la Corrupción</t>
    </r>
  </si>
  <si>
    <t>Componente 5. Mecanismos para la Transparencia y el Acceso a la Información</t>
  </si>
  <si>
    <t>ZONA ALTA</t>
  </si>
  <si>
    <t>de 80 a 100%</t>
  </si>
  <si>
    <t>Componente 4. Mecanismos para Mejorar la Atención al Ciudadano</t>
  </si>
  <si>
    <t>ZONA MEDIA</t>
  </si>
  <si>
    <t>De 60 a 79%</t>
  </si>
  <si>
    <t>Componente 3. Rendición de Cuentas</t>
  </si>
  <si>
    <t>ZONA BAJA</t>
  </si>
  <si>
    <t>0 a 59%</t>
  </si>
  <si>
    <t>Componente 2. Racionalización de Trámites</t>
  </si>
  <si>
    <t>Componente 1. Gestión del Riesgo de Corrupción</t>
  </si>
  <si>
    <t>Nivel de Cumplimiento</t>
  </si>
  <si>
    <t>% de Avance</t>
  </si>
  <si>
    <t>ESTRATEGIA / COMPONENTE</t>
  </si>
  <si>
    <t>Subcomponente/Procesos</t>
  </si>
  <si>
    <t>Actividades</t>
  </si>
  <si>
    <t>Entregable</t>
  </si>
  <si>
    <t>Responsable</t>
  </si>
  <si>
    <t>fecha De Inicio</t>
  </si>
  <si>
    <t>Fecha Fin</t>
  </si>
  <si>
    <t>Subcomponente/proceso 1
Política de administración de riesgos</t>
  </si>
  <si>
    <t>Reingeniería de Procesos institucionales adelantada</t>
  </si>
  <si>
    <t xml:space="preserve">Oficina Asesora de planeación </t>
  </si>
  <si>
    <t>1.4</t>
  </si>
  <si>
    <t>Aprobar la política de riesgos actualizada</t>
  </si>
  <si>
    <t>Subcomponente/proceso 2
Construcción del mapa de Riesgos de Corrupción</t>
  </si>
  <si>
    <t xml:space="preserve">Revisar, actualizar y validar los riesgos de corrupción identificados </t>
  </si>
  <si>
    <t>Subcomponente/proceso 3
Consulta y divulgación</t>
  </si>
  <si>
    <t>3.1</t>
  </si>
  <si>
    <t>Oficina Asesora de planeación</t>
  </si>
  <si>
    <t>3.2</t>
  </si>
  <si>
    <t>Subcomponente/proceso 4
Monitoreo y Revisión</t>
  </si>
  <si>
    <t>4.1</t>
  </si>
  <si>
    <t>Acompañar la elaboración de planes de mejoramiento cuando se detecten desviaciones</t>
  </si>
  <si>
    <t>Subcomponente/proceso 5
Seguimiento</t>
  </si>
  <si>
    <t>5.1</t>
  </si>
  <si>
    <t>Plan de auditorías y seguimiento ejecutado</t>
  </si>
  <si>
    <t>Oficina de Control Interno</t>
  </si>
  <si>
    <t>5.3</t>
  </si>
  <si>
    <t>Gestión del Riesgo de Corrupción - Mapa de Riesgos de Corrupción</t>
  </si>
  <si>
    <t xml:space="preserve">Actualizar la Política de Riesgos </t>
  </si>
  <si>
    <t>Política de Riesgo actualizada</t>
  </si>
  <si>
    <t xml:space="preserve">Acto Administrativo de aprobación </t>
  </si>
  <si>
    <t>Matrices ajustadas</t>
  </si>
  <si>
    <t xml:space="preserve">Oficina Asesora de planeación -Lideres de procesos y Profesional de Apoyo  Riesgos </t>
  </si>
  <si>
    <t>Ajuste de matriz de Riesgo de corrupción</t>
  </si>
  <si>
    <t>Socialización y aprobación de matrices de riesgos por procesos, corrupción e institucional actualizadas en Comité  de Riesgos</t>
  </si>
  <si>
    <t xml:space="preserve">Acta de Comité de Riesgos </t>
  </si>
  <si>
    <t>Planes de mejoramiento</t>
  </si>
  <si>
    <t>Presentar reportes de seguimiento al comité institucional de gestión y desempeño relacionados con con el seguimiento al Plan Anticorrupción y Atención al Ciudadano- PAAC</t>
  </si>
  <si>
    <t xml:space="preserve">Informes de seguimientos </t>
  </si>
  <si>
    <t>Oficina Asesora de planeación - Oficina de Control Interno</t>
  </si>
  <si>
    <t>Racionalización de Trámites</t>
  </si>
  <si>
    <t>No</t>
  </si>
  <si>
    <t xml:space="preserve">Definición del procedimiento / tramite  </t>
  </si>
  <si>
    <t>Entregable / producto</t>
  </si>
  <si>
    <t xml:space="preserve">Ruta de trabajo </t>
  </si>
  <si>
    <t>Fecha Inicio</t>
  </si>
  <si>
    <t>Beneficio para el  ciudadano o la entidad</t>
  </si>
  <si>
    <t>Área responsable</t>
  </si>
  <si>
    <t>Aprobación (adopción e implementación) de nuevos trámites o Modificación Estructural de trámites existentes</t>
  </si>
  <si>
    <t>Facilitar el acceso al trámite</t>
  </si>
  <si>
    <t xml:space="preserve">Elaborar plan de racionalización de tramite </t>
  </si>
  <si>
    <t xml:space="preserve">Plan de Racionalización de tramites </t>
  </si>
  <si>
    <t>Mesas de trabajo de la área Misional y Oficina Asesora de Planeación</t>
  </si>
  <si>
    <t xml:space="preserve">Racionalización de tramites </t>
  </si>
  <si>
    <t xml:space="preserve">Subgerencia Comercial y de Crédito - Oficina Asesora de Planeación </t>
  </si>
  <si>
    <t>Estrategia de racionalización de tramites implementada en IFC</t>
  </si>
  <si>
    <t>Realizar el trámite totalmente en línea</t>
  </si>
  <si>
    <t xml:space="preserve"> Estrategia de Rendición de Cuentas</t>
  </si>
  <si>
    <t>Elementos</t>
  </si>
  <si>
    <t>Producto o entregable</t>
  </si>
  <si>
    <t>Etapas de la Rendición de Cuentas</t>
  </si>
  <si>
    <t>Cuatrimestre</t>
  </si>
  <si>
    <t>Fecha</t>
  </si>
  <si>
    <t>Dependencia Responsable</t>
  </si>
  <si>
    <t>Aprestamiento</t>
  </si>
  <si>
    <t>Diseño</t>
  </si>
  <si>
    <t>Preparación</t>
  </si>
  <si>
    <t>Ejecución</t>
  </si>
  <si>
    <t>Seguimiento y Evaluación</t>
  </si>
  <si>
    <t>Inicio</t>
  </si>
  <si>
    <t>Fin</t>
  </si>
  <si>
    <t>INFORMACIÓN</t>
  </si>
  <si>
    <t>Estrategia de rendición de cuentas implementada</t>
  </si>
  <si>
    <t xml:space="preserve">Conformar un equipo de trabajo, con miembros entre las diferentes áreas misionales y de apoyo, que articule los ejercicios de rendición de cuentas al interior de la entidad. </t>
  </si>
  <si>
    <t>Oficina Asesora de Planeación</t>
  </si>
  <si>
    <t>DIÁLOGO</t>
  </si>
  <si>
    <t>RESPONSABILIDAD</t>
  </si>
  <si>
    <t xml:space="preserve">Publicación Informe audiencia de rendición de cuentas </t>
  </si>
  <si>
    <t>Oficina de control interno</t>
  </si>
  <si>
    <t xml:space="preserve">Evaluar y verificar, por parte de la oficina de control interno, el cumplimiento de la estrategia de rendición de cuentas incluyendo la eficacia y pertinencia de los espacios de diálogo. </t>
  </si>
  <si>
    <t>Realizar la consolidación de la información suministrada por las Áreas del IFC</t>
  </si>
  <si>
    <t>Contenidos informativos elaborados y entregados</t>
  </si>
  <si>
    <t>Oficina Asesora de Planeación- Lideres de Porcesos</t>
  </si>
  <si>
    <t>Mecanismos para Mejorar la Atención al Ciudadano</t>
  </si>
  <si>
    <t>SubComponentes</t>
  </si>
  <si>
    <t>Normativo y procedimental</t>
  </si>
  <si>
    <t>Fortalecimiento de los canales de atención</t>
  </si>
  <si>
    <t>Canal de atención virtual optimizado</t>
  </si>
  <si>
    <t>Talento Humano</t>
  </si>
  <si>
    <t>Lineamientos de Transparencia
Activa</t>
  </si>
  <si>
    <t>Planeación institucional definida y monitoreada</t>
  </si>
  <si>
    <t>Estados financieros publicados</t>
  </si>
  <si>
    <t>Informe de lo estados financieros publicados</t>
  </si>
  <si>
    <t>Elaboración de los Instrumentos de Gestión de la Información</t>
  </si>
  <si>
    <t>Criterio diferencial de accesibilidad</t>
  </si>
  <si>
    <t>Monitoreo del Acceso a
la Información Pública</t>
  </si>
  <si>
    <t xml:space="preserve">Actividades </t>
  </si>
  <si>
    <t>Comité Institucional de Gestión y Desempeño</t>
  </si>
  <si>
    <t>Comité Institucional de Gestión y Desempeño - Oficina Asesora de Planeación</t>
  </si>
  <si>
    <t xml:space="preserve">Oficina Asesora de Planeación - Oficina de Sistemas </t>
  </si>
  <si>
    <t xml:space="preserve">Informe publicado </t>
  </si>
  <si>
    <t xml:space="preserve">Espacios de diálogos y divulgación habilitados </t>
  </si>
  <si>
    <t>Publicación de informe de rendición en la página web del Instituto</t>
  </si>
  <si>
    <t>x</t>
  </si>
  <si>
    <t>Oficina Asesora de Planeación - Oficina de Sistemas - Aención al Cliente y Comunicaciones</t>
  </si>
  <si>
    <t xml:space="preserve">Gerencia </t>
  </si>
  <si>
    <t>Encuestas aplicadas</t>
  </si>
  <si>
    <t xml:space="preserve">Realizar encuestas de percepción sobre la rendición de cuentas </t>
  </si>
  <si>
    <t xml:space="preserve">Oficina Asesora de Planeación - Lider de Atención al Cliente </t>
  </si>
  <si>
    <t xml:space="preserve">Jefe Oficina de Control Interno </t>
  </si>
  <si>
    <t>Plan de mejoramiento</t>
  </si>
  <si>
    <t xml:space="preserve">Elaboración del Plan de Mejoramiento identificando las actividades que dentro del proceso de rendición de cuentas ameritan intervención y ajustes ( de ser necesario) </t>
  </si>
  <si>
    <t>Entidad:  INSTITUTO FINANCIERO DE CASANARE</t>
  </si>
  <si>
    <t xml:space="preserve">Subgerencia Administrativa y Fiananciera - Oficina Asesora de Planeación </t>
  </si>
  <si>
    <t xml:space="preserve">Revisar  y ajustar de ser necesario los procedimientos internos asociados al proceso atención al cliente y comunicaciones </t>
  </si>
  <si>
    <t>Canal de atención optimizado</t>
  </si>
  <si>
    <t>Lider de Atención al Cliente y Comunicaciones</t>
  </si>
  <si>
    <t xml:space="preserve">Elaborar  o actualizar estrategia de participacion ciudadana </t>
  </si>
  <si>
    <t>Oficina Asesora de Planeación - Lider de Atención al Cliente y Comunicaciones</t>
  </si>
  <si>
    <t>Oficina Asesora de Planeación - Lider de Atención al Cliente y Comunicaciones - Lideres de Procesos</t>
  </si>
  <si>
    <t xml:space="preserve">Lider de Atención al Cliente y Comunicaciones </t>
  </si>
  <si>
    <t>Hacer seguimiento  de los mecanismos de participación</t>
  </si>
  <si>
    <t>Subgerencia Administrativa y Fiananciera</t>
  </si>
  <si>
    <t>Subgerencia Administrativa y Financiera - Gestión de Talento Humano</t>
  </si>
  <si>
    <t>Actualización permanente de la información  mínima obligatoria ley de transparencia  y de la pagina web</t>
  </si>
  <si>
    <t>Portal Web actualizado permanentemente</t>
  </si>
  <si>
    <t xml:space="preserve">Oficina Asesora de Planeación - Área de Sistemas </t>
  </si>
  <si>
    <t xml:space="preserve">CIGD - Subgerencia Administrativa y Financiera - Contratación </t>
  </si>
  <si>
    <t>Generar y publicar informes de seguimiento de ejecución de Plan Estrategico, Plan de Acción.</t>
  </si>
  <si>
    <t>Subgerencia Administrativa y Financiera</t>
  </si>
  <si>
    <t>Actualizacion permanente de informacion en SECOP, SIA observa y  SIGEP</t>
  </si>
  <si>
    <t>Aplicativos actualizados</t>
  </si>
  <si>
    <t>Identificacion de datos abiertos de la entidad</t>
  </si>
  <si>
    <t>Apropiación de los conceptos para identificar, publicar y actualizar datos abiertos en el portal www.datos.gov.co</t>
  </si>
  <si>
    <t>Subgerencia Administrativa y Financiera - Oficina Asesora Juridica</t>
  </si>
  <si>
    <t>Elaborar y/o actualizar Registro o inventario de activos de Información.</t>
  </si>
  <si>
    <t>Instrumentos Archivísticos elaborados en cumplimiento de la Norma Política Gestión Documental</t>
  </si>
  <si>
    <t>Plan de comunicaciones ajustado y publicado según Capitulo III del decreto 103 de 2015</t>
  </si>
  <si>
    <t>Elaborar o actualizar y publicar el Esquema de publicación de información</t>
  </si>
  <si>
    <t>Diagnostico y plan de accion elaborado</t>
  </si>
  <si>
    <t>Informes trimestrales de seguimiento a PQRS</t>
  </si>
  <si>
    <t>Líder atención al cliente y comunicaciones</t>
  </si>
  <si>
    <t>Cumplimiento a terminos de respuesta Ley 1712/2014 mediante Seguimiento a PQR atendidas, no atendidas y extemporanes y generacio de acciones de mejora</t>
  </si>
  <si>
    <t>Iniciativas Adicionales</t>
  </si>
  <si>
    <t>Acuerdos, compromisos y/o protocolos suscritos.</t>
  </si>
  <si>
    <t xml:space="preserve">Control Interno </t>
  </si>
  <si>
    <t>Informe de monitoreo al Sistema Integrado de Administración de Riesgos</t>
  </si>
  <si>
    <t>Mecanismos para la Transparencia y Acceso a la Información</t>
  </si>
  <si>
    <t xml:space="preserve">Seguimiento a la aplicación de los manuales de riesgo de la entidad SARO, SARLAFT, SARC, de riesgo y liquidez, así como de Gobierno corporativo </t>
  </si>
  <si>
    <t>Oficina Asesora de Planeación  - Riesgos</t>
  </si>
  <si>
    <t>Actas de Comité de Riesgos</t>
  </si>
  <si>
    <t>Realizar reuniones mensuales de comité de riesgos de la entidad según la programacion del Plan de Acción</t>
  </si>
  <si>
    <t>Evidencias</t>
  </si>
  <si>
    <t>Observaciones</t>
  </si>
  <si>
    <t>Vigencia: 2022</t>
  </si>
  <si>
    <r>
      <t>Ejecutar plan de auditorías y seguimientos</t>
    </r>
    <r>
      <rPr>
        <b/>
        <i/>
        <sz val="12"/>
        <rFont val="Arial Narrow"/>
        <family val="2"/>
      </rPr>
      <t xml:space="preserve"> (Informe de mapa de riesgos de corrupción)</t>
    </r>
  </si>
  <si>
    <t>Obtener la autorización para la adopción e implementación de nuevos trámites creados o autorizados por la ley con posterioridad a la expedición de la Ley 962 de 2005; así como la aprobación de la modificación estructural de trámites existentes según lo definido en la Resolución 455 de 2021 de Función Pública.</t>
  </si>
  <si>
    <t>Acción a seguir 2022</t>
  </si>
  <si>
    <t>Revision y ajuste de informe rendicón de Cuentas vigencias 2021</t>
  </si>
  <si>
    <t>Informe definitivo rendición de cuentas vigencia 2021</t>
  </si>
  <si>
    <t>Presentación dinamica definitiva vigencia 2021</t>
  </si>
  <si>
    <t xml:space="preserve">Elaboración y publicación, de  presentación dinamica informe de rendición de cuentas viegencia 2021 </t>
  </si>
  <si>
    <t>Informe de evaluación de rendición de cuentas vigencia 2021</t>
  </si>
  <si>
    <t xml:space="preserve">Audiencia rendición de cuentas vigencia 2021 </t>
  </si>
  <si>
    <t>Modificar, actualizar y aprobar el Plan Anual de Adquisiciones (PAA) 2022, de acuerdo con solicitudes formuladas por dependencias</t>
  </si>
  <si>
    <t>Índice de Información Clasificada y Reservada</t>
  </si>
  <si>
    <t>Elaborar o actualizar el Índice de Información Clasificada y Reservada</t>
  </si>
  <si>
    <t>CIGD -Líder atención al cliente y comunicaciones, Gestión Documental</t>
  </si>
  <si>
    <t>Actualización de la estrategia de rendición de cuentas vigencia 2021</t>
  </si>
  <si>
    <t>Realizar Audiencia Pública de rendición de cuentas incluyendo una sección específica para presentar las metas y logros alcanzados</t>
  </si>
  <si>
    <t>Convocar chats, foros a través de medios electrónicos (Facebook, instagran,Twitter etc.) para  interactuar con la ciudadanía en torno a temas asociados y habilitar y monitorear link para la presentación de observaciones al informe</t>
  </si>
  <si>
    <t>Analizar las recomendaciones realizadas por los grupos de interes y grupos de valor  frente al  informe de rendición de cuentas y establecer correctivos que optimicen la gestión y faciliten el cumplimiento de las metas del plan estrategico.</t>
  </si>
  <si>
    <t xml:space="preserve">Publicación en  portal Web Informe de evaluación de rendición de cuentas vigencia 2021  </t>
  </si>
  <si>
    <t>Mantener la estrategia de atención al cliente para la  mejora continua del servicio</t>
  </si>
  <si>
    <t>Fortalecer los mecanismos de participación y retroalimentación con el ciudadano a través del Portal web,  encuestas, redes sociales, línea telefónica, buzones, correspondencia y atención presencial, reuniones.</t>
  </si>
  <si>
    <t>Revisar y fortalecer para los grupos de valor el  espacio de consulta ágil (estado de las peticiones, e interacción con micrositios del porta Web y APP)</t>
  </si>
  <si>
    <t>Realizar  soporte tecnico a los canales de  PQRS  Document, Portal web y APP.</t>
  </si>
  <si>
    <t>Plan de Capacitación de temáticas relacionadas con la atencion al cliente y al ciudadano.</t>
  </si>
  <si>
    <t xml:space="preserve">Plan anual de adquisiciones </t>
  </si>
  <si>
    <t xml:space="preserve">Publicar el Programa  de auditorías </t>
  </si>
  <si>
    <t xml:space="preserve">Programa  de auditorías </t>
  </si>
  <si>
    <t>Oficina Asesora Juridica -Subgerencia Administrativa y Financiera</t>
  </si>
  <si>
    <t>Realizar diagnostico de criterios de accesibilidad de la portal web</t>
  </si>
  <si>
    <t>Publicar Matriz de Riesgos de Corrupción portal  Web</t>
  </si>
  <si>
    <t>Publicación en portal Web</t>
  </si>
  <si>
    <t>Publicacion en portal Web matriz de riesgo de corrupción año 2022</t>
  </si>
  <si>
    <t>Promover acuerdos, compromisos y/o protocolos de integridad al interior de la entidad.</t>
  </si>
  <si>
    <t>Fecha publicación: 31-01-2022</t>
  </si>
  <si>
    <t>Versión</t>
  </si>
  <si>
    <t>Control de Cambios</t>
  </si>
  <si>
    <t>Versión consulta</t>
  </si>
  <si>
    <t>Avance / Cumplimiento Actividades</t>
  </si>
  <si>
    <t>Recomendaciones</t>
  </si>
  <si>
    <t xml:space="preserve">Resolución No. 049 de 2022 y publicado en portal WEB
</t>
  </si>
  <si>
    <t>Se elaboró la Política para la administración del riesgo 2022 - de acuerdo a Guía para la administración del riesgo y el diseño de controles en entidades públicas del DAFP v5, la cual fue aprobada por Comité de Riesgos mediante acta No. 001 del 14 de febrero de 2022 y  Comité Institucional de Coordinación del Sistema de Control Interno - CICSCI mediante acta No. 001 del 14 de febrero de 2022</t>
  </si>
  <si>
    <t>Ajuste de dos matrices de jurídica y gestión financiación</t>
  </si>
  <si>
    <t>Se ajustó matriz de riesgo de corrupción de acuerdo Guía para la administración del riesgo y el diseño de controles en entidades públicas del DAFP v5 link \\NEPTUNO\PublicaCalidad\CALIDAD\SOPORTES CALIDAD SGC\12. ADMINISTRACIÓN GESTION DEL RIESGO\MATRIZ DE RIESGO POR PROCESO 2022</t>
  </si>
  <si>
    <t>https://www.ifc.gov.co/gestion-control/planeacion/plan-anticorrupcion-atencion-al-ciudadano/plan-anticorrupcion-atencion-al-ciudadano-3&amp;download=Y</t>
  </si>
  <si>
    <t>Se entregó informe de gestión 2021 del sistema de administración de riesgos en acta N° 01 del 14 de febrero de 2022, socializando el estado de los riesgos tipificados y materializados de acuerdo a la matriz de riesgos por proceso.</t>
  </si>
  <si>
    <t>Se  actualizo, socializo y aprobó  estrategia de rendición de cuentas mediante acta N° 09 del 24 de marzo de 2022 Comité Institucional de Gestión y desempeño</t>
  </si>
  <si>
    <t>En acta N° 09 del 24 de marzo de 2022 Comité Institucional de Gestión y desempeño se Conformó el  equipo de trabajo para la rendición de cuentas vigencia 2021.</t>
  </si>
  <si>
    <t xml:space="preserve">A la fecha no se han detectado desviaciones </t>
  </si>
  <si>
    <t xml:space="preserve">Desde EL Instituto financiero de Casanare, se ha logrado mantener la estrategia de atención al cliente con un mejoramiento continuo en nuestros canales institucionales, ya luego de superar la pandemia, como meta se estableció la continuación de la contratación de personal idóneo en atención al cliente se cuenta  con un Técnico con contrato 060 de fecha 27/01/2022 encargado de hacer la atención presencial para las Renovaciones del crédito FESCA, también se cuenta con un profesional con contrato 058 de fecha 27/01/2022 encargado de los Créditos Nuevos para los estudiantes y por parte de la Oficina Asesora de Planeación se cuenta con una profesional con contrato 035 de fecha 24/01/2022, encargada del punto de atención al cliente y el canal telefónico con el fin de resolver y articular con las diferentes dependencias los trámites y servicios que demanda la ciudadanía. Así mismo resolvemos inquietudes a través Messeguer a los clientes que así lo solicitan por este medio.    </t>
  </si>
  <si>
    <t xml:space="preserve">En acta N° 01 de 11 de enero de 2022  de comité institucional de gestión y desempeño se socializo y aprobó  plan anual de adquisiciones 2022 
</t>
  </si>
  <si>
    <t xml:space="preserve">En   acta N° 07 del 28 de febrero del 2022 Comité Institucional de Gestión y Desempeño se socializo y aprobó los informes de avance  y cumplimiento  plan estratégico y plan de acción. </t>
  </si>
  <si>
    <t xml:space="preserve">Se actualizo la estrategia de participación ciudadana L:\ATENCION AL CLIENTE\2022 </t>
  </si>
  <si>
    <t xml:space="preserve">Se realizo el seguimiento de acciones contenidas con la publicación en página web de la Entidad del  Índice de transparencia y Acceso a la Información ITA
J:\ATENCION AL CLIENTE\2022\FERNANDA\INFORME N°2
</t>
  </si>
  <si>
    <t>Se realizó, socializó y aprobó en el acta N° 7 del 28/02/2022  del Comité Institucional de Gestión y Desempeño el informe de  seguimiento a atención al ciudadano  cuarto trimestres 2021.
Se elaboro informe de segumiento a antecion al ciudadano y comunicaciones del primer trimestre 2022 y fue enviado por correo electronico  el dia 27/04/2022, a la jefe Mirama para socializacion y aprobacion en CIGD.</t>
  </si>
  <si>
    <t>Se realizo mantenimiento y auctualizacion a APP MOVIL Y AL PORTAL WEB  EL DIA 28/04/2022</t>
  </si>
  <si>
    <t>Se realizaron mejoras en el proceso de renovación de crédito FESCA.</t>
  </si>
  <si>
    <t>En acta N° 12 de 27 abril de 2022 comité institucional de gestión desempeño se socializo y aprobó la presentación y dinámica de rendición de cuentas vigencia 2021.</t>
  </si>
  <si>
    <t>Se consolido el informe para rendición de cuentas vigencia 2021 con los insumos reportados por las sugerencia comercial y de crédito, subgerencia administrativa y financiera, oficina asesora jurídica, oficina asesora de planeación, elaborados en formatos Word y power Point link L:\RENDICIÓN DE CUENTAS\Rendición de Cuentas 2022.</t>
  </si>
  <si>
    <t>Se publicó en el portal web el informe de rendición de cuentas vigencia 2021, el día 19 de abril de 2022, link https://www.ifc.gov.co/participa/rendicion-cuentas/rendicion-cuentas-vigencia-2021</t>
  </si>
  <si>
    <t xml:space="preserve">Se habilitaron los espacios de participación ciudadana rendición de cuentas vigencia 2021 (foros, ponencias y sugerencias) en el portal Web  del IFC.  </t>
  </si>
  <si>
    <t>Los informes relacionados con estados financieros publicados en el portal web  https://www.ifc.gov.co/gestion-control/informacion-financiera-contable/estados-financieros</t>
  </si>
  <si>
    <t xml:space="preserve">Se publicaron en secop II 119  contratos realizados por la oficina asesora juricdica en el area de contratacion, Y 111 registrados y rendidos en el SIA observa, Ya que 8 de ellos son de convenios los cuales no tienen acta de inicio y no se estan ejecutando.
Se registraron en el sistema IAS 95  contratistas vinculados en este trimestre, los demas contratos son 2 de minima cuantia, 4 son de contratacion directa regimen especial  y 10 son convenios los cuales no se registran en esta plataforma ias.
</t>
  </si>
  <si>
    <t>https://www.ifc.gov.co/portafolio-servicios/politicas-institucionales-lineamientos</t>
  </si>
  <si>
    <t xml:space="preserve">Temas identificados y socializados </t>
  </si>
  <si>
    <t xml:space="preserve">Revisada el acta 12 de 27-04-2022 se puede evidenciar las diapositivas impresas del informe de rendición de cuentas a presentar en la rendición de cuentas de la vigencia 2021 del IFC. </t>
  </si>
  <si>
    <t>Revisado el acta 09 de 24-03-2022 se observa en la página 5 la conformación del grupo interno de rendición de cuentas y los 3 foros a realizar para la rendición de cuentas, y las actividades del proceso de rendición de cuentas, se puede evidenciar e identificar el cumplimiento de la normatividad. De igual forma revisada la página web institucional en el link de rendición de cuentas se puede evidenciar la publicación de: Estrategia y reglamento de rendición de cuentas 2021, informe de rendición de cuentas 2021 y las inscripción de ponencias para rendición de cuentas de la vigencia 2021. https://www.ifc.gov.co/participa/rendicion-cuentas/rendicion-cuentas-vigencia-2021</t>
  </si>
  <si>
    <t>Revisada la página web institucional en el link de rendición de cuentas se puede evidenciar la publicación de: Estrategia y reglamento de rendición de cuentas 2021, informe de rendición de cuentas 2021 y las inscripción de ponencias para rendición de cuentas de la vigencia 2021. 
https://www.ifc.gov.co/participa/rendicion-cuentas/rendicion-cuentas-vigencia-2021</t>
  </si>
  <si>
    <t>Se puede evidenciar el compromiso Institucional en mantener la estrategia de atención al cliente y  el mejoramiento continuo en los canales institucionales con su respectiva socialización en los diferentes medios.</t>
  </si>
  <si>
    <t xml:space="preserve">Revisada el acta 12 de 27-04-2022 del comité institucional de gestión y desempeño se puede evidenciar como compromiso: revisar los procedimientos del FESCA que le permita accesibilidad a los créditos. Se sugiere </t>
  </si>
  <si>
    <t>Desde la Oficina de control interno se llevo a cabo diligenciamiento de la matriz de cumplimiento de los requermientos de la ley 1712 de 0214, se recomienda realizar un plan de acción conjunto con todos los responsables de las áreas que cuyo objetivo permita tener el 100% de los requerimientos normativos.</t>
  </si>
  <si>
    <t>Existio materialización del riesgo afectación de sistemas informaticos del proceso gestion tecnologia pero se abardo en el comité institucional de gestión y desempeño  05 de fecha 14/02/2022 teniendo en cuenta que era transversal a toda la Entidad y se tomaron las acciones pertinentes para mitigar la ocurrencia del riesgo, esto permite identificar el cumplimiento de la politica de administración del riesgo adoptada por la Entidad.</t>
  </si>
  <si>
    <t>Se observa publicación en la fan page Institucional la evidencia lo referente a rendición de cuentas, lo que evidencia el cumplimiento con lo referentee a este item.</t>
  </si>
  <si>
    <t>Se observa la publicación de la evidencia, lo que denota el cumplimiento de este ítem.</t>
  </si>
  <si>
    <t>En el momento del seguimiento no se evidenciaba la publicación del programa anual de auditorias en la página web, se informa que este programa fue aprobado mediante acta 01 del comité institucional de coordinación del sistema de control interno, como corrección inmediata se envió y se publicó en el sitio web: https://www.ifc.gov.co/gestion-control/reportes-control-interno</t>
  </si>
  <si>
    <t>Se está trabajando en la plataforma SUIT desde el mes de agosto de 2022 se registró  la racionalización de créditos productivos el cual presenta un avance del 30%.</t>
  </si>
  <si>
    <t>Se dio cumplimiento a las fechas y tiempos establecidos el reglamento de rendición de cuentas, la oficina asesora de planeación  elaboro informe Word  y presentación en power point de la  rendición de cuentas y se publicó en la página web de la entidad https://www.ifc.gov.co/participa/rendicion-cuentas/rendicion-cuentas-vigencia-2021</t>
  </si>
  <si>
    <t xml:space="preserve">Se  dio publicación en la fan page Institucional como se evidencia lo referente a rendición de cuentas, lo que evidencia el cumplimiento del 100% la actividad.
FORROS PUBLICADOS :
*04 de Mayo de 2022 – Crédito Educativo y sus mecanismos de normalización de obligaciones. 
*05 de Mayo de 2022 – Créditos IFC y sus mecanismos de normalización de obligaciones. 
6 de Mayo de 2022- Nuevos retos del Instituto Financiero de Casanare 
</t>
  </si>
  <si>
    <t>El evento  rendición se realizó el día 20 de mayo de 2022, en el despacho de la Gobernación de Casanare, mediante transmisión virtual por Facebook en vivo de la Gobernación de Casanare y el Instituto Financiero de Casanare. Esta transmisión fue liderada por los directivos del Instituto Financiero de Casanare, el Secretario de Desarrollo Económico, Agricultura, Ganadería y Medio Ambiente de la Gobernación de Casanare y la Secretaria General de la Gobernación de Casanare, en su calidad de representante del Señor Gobernador en la Junta directiva del Instituto.</t>
  </si>
  <si>
    <t xml:space="preserve">Se presentaron las siguientes recomendaciones por parte de los grupos de interés: 
*Una mayor difusión en redes sociales previo, explicando la razón de la actividad.
* La rendición de cuentas debería transmitirse vía Youtube, la plataforma de Facebook no tiene el mismo acceso para todos.
* Demasiada demora en el trámite para los créditos.
*Apoyo en turismo en el municipio de Orocué por parte del IFC.
* Excelente presentación.
*Por favor, cuándo realizan una visita para que ofrezcan créditos a los ganaderos de este municipio. Gracias. 
*Seguir  fortaleciendo los canales de participación.
* Por favor, que las renovaciones no se demoren tanto, de igual  manera fue lento el proceso para que me otorgaran el crédito educativo.
* Facilidad para poder realizar pagos PSE desde la página web, y que anuncien con tiempo por los medios posibles cuando no presten el servicio, ya que uno va hasta allá y pierdo la ida, lo que me genera perder mi tiempo y dinero en transporte.
De acuerdo a las recomendaciones se realizaron actividades de profundización sobre el personal de atención al ciudadano, mejorando los tiempos de respuesta y de satisfacción del cliente, logrando el crecimiento de la imagen institucional
</t>
  </si>
  <si>
    <t>Se diseñó y publicó una encuesta con posterioridad a la realización de la audiencia pública de rendición de cuentas, con el fin de determinar la percepción de la ciudadanía e identificar debilidades, fortalezas y aspectos a mejorar, con una estructura de 7 preguntas, la cual fue diligenciada por 41 personas. L:\RENDICIÓN DE CUENTAS\Rendición de Cuentas 2022\Evidencias RC 2022</t>
  </si>
  <si>
    <t>El jefe de Control Interno elaboro, presento y público el informe de evaluación de rendición  Pública de Cuenta  vigencia 2021 en 17 folios https://www.ifc.gov.co/participa/rendicion-cuentas/rendicion-cuentas-vigencia-2021</t>
  </si>
  <si>
    <t>El  informe de evaluación Rendición de Cuentas  vigencia 2021 se encuentra publicado en el portal web en el link  https://www.ifc.gov.co/participa/rendicion-cuentas/rendicion-cuentas-vigencia-2021</t>
  </si>
  <si>
    <t>No amerito levantar  plan de mejoramiento</t>
  </si>
  <si>
    <t>Para  el segundo cuatrimestre de seguimiento se evidencia que el  programa anual de auditoría 2022 se encuentra publicado en el sitio web: https://www.ifc.gov.co/gestion-control/reportes-control-interno</t>
  </si>
  <si>
    <r>
      <t xml:space="preserve">1). Primer cuatrimestre: se realizo comité de riesgos No. 01 del 14-02-2022 según acta No. 001 y comité de riesgo No. 02 de 7 de marzo de 2022 acta No. 002
G:\SISTEMA DE ADMINISTRACION DEL RIESGO\2022\COMITE DE RIESGOS\SCANER ACTAS
</t>
    </r>
    <r>
      <rPr>
        <sz val="9"/>
        <color theme="4" tint="-0.249977111117893"/>
        <rFont val="Arial Narrow"/>
        <family val="2"/>
      </rPr>
      <t>2).Durante el segundo cuatrimestre se realizaron 5  comités de riesgos  en acta No. 03 del 21-04-2022 según acta No. 003,   comité de riesgos No. 004 del 07-06-2022 según acta No. 004 y comité de riesgo No. 05 de 30 de junio de 2022 acta No. 005. Comité de riesgo No. 06 de 27 de julio de 2022 acta No. 006. Comité de riesgo No. 07 de 11 de agosto de 2022 acta No. 007
G:\SISTEMA DE ADMINISTRACION DEL RIESGO\2022\COMITE DE RIESGOS\SCANER ACTAS</t>
    </r>
    <r>
      <rPr>
        <sz val="9"/>
        <color theme="1"/>
        <rFont val="Arial Narrow"/>
        <family val="2"/>
      </rPr>
      <t xml:space="preserve">
</t>
    </r>
  </si>
  <si>
    <t>A la fecha se ha realizado seguimiento oportuno a las PQRSD que ingresan al IFC. Se realizó traslado de personal responsable de la Ventanilla Única, se ha realizado capacitación al personal del IFC del manejo de QFDcoument y se solicitó a Micrositios el mejhoramiento de aspectos en el formulario PQRSD del portal web. (mejorar la designación de denuncias), se reorganizó el Menú Participa del Portal Web. Se realizó la actualización de la información del sitio para niños en el portal web, pero esta en proceso de realizar ajustes para montar esa información.</t>
  </si>
  <si>
    <t xml:space="preserve">1c. Solicitar a Sistemas los pasos correspondientes para la realización de criterios de accesibilidad del portal web, debido que en inspección ocular al portal web del IFC, hace falta las opciones de cambio del tamaño de la letra, opción de aumentar o disminuir el brillo, y cambio de idioma.
2c. Se envió carta externa firmada por la Subgerente Administrativa y Financiera solicitando a MICROSITIOS el estado de actual de los criterios de la accesibilidad del portal web del IFC a cargo de esta empresa para validar lo que menciona la Resolución 1519 de 2022. Este comunicado tiene fecha de radicado el 9 de julio de 2022. Estamos esperando respuesta.
</t>
  </si>
  <si>
    <t xml:space="preserve">1c. Del seguimiento realizado de acciones contenidas con la publicación en página web de la Entidad del Índice de transparencia y Acceso a la Información ITA, Control Interno entrega un informe de verificación, del cual se desprende un plan de acción con fechas establecidas para dar cumplimiento durante la vigencia.  En relación a datos abiertos, Sistemas genero el usuario de la plataforma de datos abiertos, quedando pendiente realizar una reunión entre Planeación, Jurídica para establecer los lineamientos para generar el acto administrativo de datos abiertos del IFC, y luego realizar el inventario de datos que se deberán publicar en dicha plataforma.
2c. La Oficina Asesora Jurídica elaboro y aprobó acto administrativo de datos abiertos, Resolución 172 de 2022 con fecha del 17 de junio de 2022 “Por medio de la cual se adoptan los Instrumentos de Gestión de la Información y los Datos Abiertos del Instituto Financiero de Casanare”.  Esta pendiente generar un registro para que sea montado en la plataforma de datos abiertos del gobierno nacional.
</t>
  </si>
  <si>
    <t xml:space="preserve">1c. Del informe entregado por Control Interno de verificación ITA, en la reunión de grupo de trabajo con líderes de dependencias, se llegó a común acuerdo que se debe primero establecer las Tablas de Retención Documental como principal insumo para determinar el Registro de Inventario de activos de información, el Esquema de Publicación de la Información y la Información Clasificada y reservada. Siendo así, el insumo que se necesita son las TRD actualizadas.
2c. Fue aprobado acto administrativo de datos abiertos, Resolución 172 de 2022 con fecha del 17 de junio de 2022 “Por medio de la cual se adoptan los Instrumentos de Gestión de la Información y los Datos Abiertos del Instituto Financiero de Casanare”.  El IFC contrató un profesional con el fin de actualizar las Tablas de Retención Documental, para dar continuidad en el cumplimiento de la elaboración de los Instrumentos de Gestión de la Información se creó el formato para tal fin. Este formato se elaboró desde la Oficina Asesora de Planeación y fue enviado al líder del proceso de Gestión Documental para su debido trámite por Calidad. El formato reposa en el Proceso de Gestión Documental con fecha de aprobación del 01/07/2022, es prudente avanzar en el diligenciamiento de este formato liderado por Gestión Documental y una vez estén convalidadas las TRD se ajustarán las series y subseries identificadas. Se hace necesario mencionar que el formato RGD02-10 INSTRUMENTOS DE GESTIÓN DE LA INFORMACIÓN PÚBLICA es integral.
</t>
  </si>
  <si>
    <r>
      <t xml:space="preserve">1).Primer cuatrimestre:Se entregó informe de gestión 2021 del sistema de administración de riesgos en acta N° 01 del 14 de febrero de 2022, socializando el estado de los riesgos tipificados y materializados de acuerdo a la matriz de riesgos por proceso.
</t>
    </r>
    <r>
      <rPr>
        <sz val="9"/>
        <color theme="4" tint="-0.249977111117893"/>
        <rFont val="Arial Narrow"/>
        <family val="2"/>
      </rPr>
      <t xml:space="preserve">2).Durante el segundo cuatrimestre: Se presentaron DOS  informes de SARO, SARC,SARM,SARL y SARLAFT mediante informe de gestión con corte 31/03/2022, G:\SISTEMA DE ADMINISTRACION DEL RIESGO\2022\COMITE DE RIESGOS\COMITE No. 3 del 21 de abril de 2022; el segundo informe se realizó en Comité de riesgo No. 06 de 27 de julio de 2022 acta No. 006.
</t>
    </r>
    <r>
      <rPr>
        <sz val="9"/>
        <color theme="1"/>
        <rFont val="Arial Narrow"/>
        <family val="2"/>
      </rPr>
      <t xml:space="preserve">
</t>
    </r>
  </si>
  <si>
    <t>Se evidencia el trámite inscrito en el SUIT de fecha 06/09/2022 trámite: Crédito para proyectos productivos. Fecha de inicio 31/08/2022 - Fecha de Finalización: 30/11/2022.</t>
  </si>
  <si>
    <t>Existen los trámites parametrizados en la APP del área misional disponible en la play store.</t>
  </si>
  <si>
    <t xml:space="preserve">
Para el segundo cuatrimestre la  Oficina de Control Interno realizo la estrategia de sensibilización del código de integridad y encuestas para la priorización de valores  en el mes de junio dela presente vigencia.
</t>
  </si>
  <si>
    <t>Esta actividad está incluida en el programa de auditoria y se desarrolló en el mes de junio de 2022.</t>
  </si>
  <si>
    <t xml:space="preserve">Se presentó y socializo  informe de seguimiento del segundo cuatrimestre del Plan Anticorrupción y Atención al Ciudadano al Comité institucional de Gestión y Desempeño Acta N° 024 del 21 de septiembre de 2022.  </t>
  </si>
  <si>
    <t>Está en proceso de realizar la carta de trato digno y se actualizó el manual de atención al ciudadano. Se actualizaron los indicadores por calidad.
* Tambien se actualizo la matriz MRAC  ATENCIÓN AL CLIENTE Y COMUNICACIONES V5  Guía para la administración del riesgo y el diseño de controles en entidades públicas del DAFP v5 link \\NEPTUNO\PublicaCalidad\CALIDAD\SOPORTES CALIDAD SGC\12. ADMINISTRACIÓN GESTION DEL RIESGO\MATRIZ DE RIESGO POR PROCESO 2022</t>
  </si>
  <si>
    <t xml:space="preserve">Se elaboro, aprobo y se socializo la  estrategia atencion al cliente y servicio al ciudadano. Esta es pendiente socializar o aplicar.Retroalimentar técnicas o tips de atención al cliente.
Se elaboró, aprobó en Acta N° 24 del CIGD de fecha 31-09-2022 y se  realizaron jornadas de socialización de la  estrategia atención al cliente y servicio al ciudadano. Retroalimentando  técnicas o tips de atención al cliente de forma presencial como telefónica.
La puesta en marcha de la campaña de sensibilización se trabajó en el “Ciclo de Servicio al Cliente”, donde se desarrolló a  través de una apropiación de los Protocolos de Atención al Ciudadano, de los diferentes canales de atención que maneja la entidad. Los cuales ayudaran a los servidores públicos y contratistas que estén informados y logren apropiarse para brindar una excelente atención a los clientes que se acercan al Instituto Financiero de Casanare (IFC). 
A continuación se presenta los pasos desarrollados en la aplicación de la campaña: 
1. Paso: Se sensibilizara con un video de atención al cliente 
2. Paso. Se elaboró la presentación para capacitar a los servidores públicos y contratistas 
3. Paso. Se trabajó en el cronograma de los funcionarios que van asistir a la sensibilización con la Subgerente Comercial, con el fin de que no se afecte la atención al público en diferentes grupos de las diferentes áreas de trabajo.  
4. Paso. Cierre de la actividad se harán los respectivos compromisos individuales y una actividad de ponernos en los zapatos de los ciudadanos. 
CAMPAÑA DE SENSIBILIZACIÓN  “CANAL TELÉFONICO” 
Esta campaña se desarrolla con el fin de mejorar la atención cliente a través del canal telefónico, que se brinde un servicio de calidad, oportuno y eficiente a los ciudadanos que llaman al Instituto Financiero de Casanare (IFC).  A continuación se describen las causales en la NO atención oportuna del Canal Telefónico: 
- No atender la llamada entrante en menos de 12 segundos.
-Bajar el volumen del teléfono a cero.
 -Activar el botón desvió de llamadas.
- Mantener la bocina del teléfono descolgada.
Recuerda: Que por acumular más de 5 estrellas en el mes por área de trabajo. Serán ganadores del trofeo del mes en señal de retroalimentación de aplicar los protocolos de atención en el canal telefónico. 
</t>
  </si>
  <si>
    <t>La Oficina de Control Interno llevo a cabo auditoria en riesgos de corrupción a los 13 procesos que integran el Sistema de Gestión de Calidad en los meses de octubre y noviembre de 2022, y auditoria especial a la gestión de cobro de cartera ICETEX en el mes de diciembre de 2022. Y se observa cumplimiento y adherencia de la política de administración del riesgo y los controles para su mitigación por parte los líderes de los procesos.</t>
  </si>
  <si>
    <t>Se observa la operatividad de la APP la cual permite la racionalización de los trámites de la Subgerencia comercial y de crédito.</t>
  </si>
  <si>
    <r>
      <t xml:space="preserve">
Se elaboro, aprobo y se socializo la  estrategia atencion al cliente y servicio al ciudadano. Esta es pendiente socializar o aplicar.Retroalimentar técnicas o tips de atención al cliente.
Se elaboró, aprobó en Acta N° 24 del CIGD de fecha 31-09-2022 y se  realizaron jornadas de socialización de la  estrategia atención al cliente y servicio al ciudadano. Retroalimentando  técnicas o tips de atención al cliente de forma presencial como telefónica.
La puesta en marcha de la campaña de sensibilización se trabajó en el “Ciclo de Servicio al Cliente”, donde se desarrolló a  través de una apropiación de los Protocolos de Atención al Ciudadano, de los diferentes canales de atención que maneja la entidad. Los cuales ayudaran a los servidores públicos y contratistas que estén informados y logren apropiarse para brindar una excelente atención a los clientes que se acercan al Instituto Financiero de Casanare (IFC). 
A continuación se presenta los pasos desarrollados en la aplicación de la campaña: 
1. Paso: Se sensibilizara con un video de atención al cliente 
2. Paso. Se elaboró la presentación para capacitar a los servidores públicos y contratistas 
3. Paso. Se trabajó en el cronograma de los funcionarios que van asistir a la sensibilización con la Subgerente Comercial, con el fin de que no se afecte la atención al público en diferentes grupos de las diferentes áreas de trabajo.  
4. Paso. Cierre de la actividad se harán los respectivos compromisos individuales y una actividad de ponernos en los zapatos de los ciudadanos. 
CAMPAÑA DE SENSIBILIZACIÓN  “CANAL TELÉFONICO” 
Esta campaña se desarrolla con el fin de mejorar la atención cliente a través del canal telefónico, que se brinde un servicio de calidad, oportuno y eficiente a los ciudadanos que llaman al Instituto Financiero de Casanare (IFC).  A continuación se describen las causales en la NO atención oportuna del Canal Telefónico: 
- No atender la llamada entrante en menos de 12 segundos.
-Bajar el volumen del teléfono a cero.
 -Activar el botón desvió de llamadas.
- Mantener la bocina del teléfono descolgada.
</t>
    </r>
    <r>
      <rPr>
        <b/>
        <sz val="11"/>
        <color theme="1"/>
        <rFont val="Calibri"/>
        <family val="2"/>
        <scheme val="minor"/>
      </rPr>
      <t>Recuerda</t>
    </r>
    <r>
      <rPr>
        <sz val="11"/>
        <color theme="1"/>
        <rFont val="Calibri"/>
        <family val="2"/>
        <scheme val="minor"/>
      </rPr>
      <t xml:space="preserve">: Que por acumular más de 5 estrellas en el mes por área de trabajo. Serán ganadores del trofeo del mes en señal de retroalimentación de aplicar los protocolos de atención en el canal telefónico. 
</t>
    </r>
  </si>
  <si>
    <t xml:space="preserve">
Se elaborado banner de socialización de los beneficios e instructivo De utilización de la APP IFC MOVIL  y de más canales de comunicación con que cuenta el IFC, a fin de ampliar la interacción con los clientes y su atención ágil oportuna.
Se ha realizado publicación del cronograma de brigadas de colocación de crédito y gestión de cobro en los municipios, mediante  las redes sociales del IFc.
</t>
  </si>
  <si>
    <t>Se verifica el cumplimiento de tiempos y fechas programadas en desarrollo de la rendición de cuentas 2021.</t>
  </si>
  <si>
    <t>Revisada la página web institucional en el link de rendición de cuentas se puede evidenciar la publicación de: Estrategia y reglamento de rendición de cuentas 2021, informe de rendición de cuentas 2021 y las inscripción de ponencias para rendición de cuentas de la vigencia 2021. 
https://www.ifc.gov.co/participa/rendicion-cuentas/rendicion-cuentas-vigencia-2021</t>
  </si>
  <si>
    <t>Se verifica el cumplimiento de actividades  programadas en desarrollo de la rendición de cuentas 2021.</t>
  </si>
  <si>
    <t>No es necesario realizar el levantamiento de plan de mejoramiento, sin embargo se recomienda atender las recomendaciones que la Oficina de Control Interno informa en el informe de evaluación de la rendición de cuentas.</t>
  </si>
  <si>
    <t>Se evidencia la actualización de la información documentada del proceso atención al ciudadano.</t>
  </si>
  <si>
    <t>Se evidencia la estrategia actualizada por la líder del proceso.</t>
  </si>
  <si>
    <t xml:space="preserve">La líder del proceso realiza constantemente seguimiento a los mecanismos de participación. </t>
  </si>
  <si>
    <t>Se evidencia que esta actividad se encuentra en proceso de implementación por parte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</si>
</sst>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color theme="1"/>
      <name val="Calibri"/>
      <family val="2"/>
      <scheme val="minor"/>
    </font>
    <font>
      <sz val="11"/>
      <color rgb="FF000000"/>
      <name val="Calibri"/>
      <family val="2"/>
      <scheme val="minor"/>
    </font>
    <font>
      <sz val="11"/>
      <color rgb="FF000000"/>
      <name val="Arial"/>
      <family val="2"/>
    </font>
    <font>
      <sz val="11"/>
      <color theme="1"/>
      <name val="Arial Narrow"/>
      <family val="2"/>
    </font>
    <font>
      <sz val="7"/>
      <color rgb="FF000000"/>
      <name val="Times New Roman"/>
      <family val="1"/>
    </font>
    <font>
      <sz val="11"/>
      <color theme="1"/>
      <name val="Calibri"/>
      <family val="2"/>
      <scheme val="minor"/>
    </font>
    <font>
      <b/>
      <sz val="11"/>
      <color theme="1"/>
      <name val="Calibri"/>
      <family val="2"/>
      <scheme val="minor"/>
    </font>
    <font>
      <b/>
      <sz val="10"/>
      <color theme="1"/>
      <name val="Arial"/>
      <family val="2"/>
    </font>
    <font>
      <b/>
      <sz val="12"/>
      <name val="Calibri"/>
      <family val="2"/>
      <scheme val="minor"/>
    </font>
    <font>
      <sz val="10"/>
      <color theme="1"/>
      <name val="Arial"/>
      <family val="2"/>
    </font>
    <font>
      <sz val="10"/>
      <name val="Arial"/>
      <family val="2"/>
    </font>
    <font>
      <sz val="10"/>
      <color rgb="FFFF0000"/>
      <name val="Arial"/>
      <family val="2"/>
    </font>
    <font>
      <b/>
      <sz val="14"/>
      <color theme="0"/>
      <name val="Arial Narrow"/>
      <family val="2"/>
    </font>
    <font>
      <sz val="11"/>
      <name val="Arial Narrow"/>
      <family val="2"/>
    </font>
    <font>
      <b/>
      <sz val="12"/>
      <color rgb="FF0065B0"/>
      <name val="Arial Narrow"/>
      <family val="2"/>
    </font>
    <font>
      <sz val="12"/>
      <color theme="1"/>
      <name val="Arial Narrow"/>
      <family val="2"/>
    </font>
    <font>
      <sz val="12"/>
      <name val="Arial Narrow"/>
      <family val="2"/>
    </font>
    <font>
      <b/>
      <i/>
      <sz val="12"/>
      <name val="Arial Narrow"/>
      <family val="2"/>
    </font>
    <font>
      <b/>
      <sz val="12"/>
      <color rgb="FF0060A8"/>
      <name val="Arial Narrow"/>
      <family val="2"/>
    </font>
    <font>
      <b/>
      <sz val="12"/>
      <color theme="0"/>
      <name val="Arial Narrow"/>
      <family val="2"/>
    </font>
    <font>
      <b/>
      <sz val="16"/>
      <color rgb="FF0065B0"/>
      <name val="Arial Narrow"/>
      <family val="2"/>
    </font>
    <font>
      <b/>
      <sz val="16"/>
      <color rgb="FF0070C0"/>
      <name val="Arial Narrow"/>
      <family val="2"/>
    </font>
    <font>
      <b/>
      <sz val="11"/>
      <color indexed="81"/>
      <name val="Tahoma"/>
      <family val="2"/>
    </font>
    <font>
      <sz val="11"/>
      <color indexed="81"/>
      <name val="Tahoma"/>
      <family val="2"/>
    </font>
    <font>
      <b/>
      <sz val="14"/>
      <color rgb="FF0065B0"/>
      <name val="Arial Narrow"/>
      <family val="2"/>
    </font>
    <font>
      <b/>
      <sz val="12"/>
      <color rgb="FF0070C0"/>
      <name val="Arial Narrow"/>
      <family val="2"/>
    </font>
    <font>
      <sz val="12"/>
      <color indexed="81"/>
      <name val="Tahoma"/>
      <family val="2"/>
    </font>
    <font>
      <sz val="9"/>
      <color indexed="81"/>
      <name val="Tahoma"/>
      <family val="2"/>
    </font>
    <font>
      <b/>
      <sz val="9"/>
      <color indexed="81"/>
      <name val="Tahoma"/>
      <family val="2"/>
    </font>
    <font>
      <b/>
      <sz val="14"/>
      <color rgb="FF0070C0"/>
      <name val="Arial Narrow"/>
      <family val="2"/>
    </font>
    <font>
      <b/>
      <sz val="12"/>
      <name val="Arial"/>
      <family val="2"/>
    </font>
    <font>
      <b/>
      <sz val="12"/>
      <name val="Arial Narrow"/>
      <family val="2"/>
    </font>
    <font>
      <b/>
      <sz val="20"/>
      <color rgb="FF3366CC"/>
      <name val="Arial Narrow"/>
      <family val="2"/>
    </font>
    <font>
      <b/>
      <sz val="14"/>
      <color rgb="FF3366CC"/>
      <name val="Arial Narrow"/>
      <family val="2"/>
    </font>
    <font>
      <b/>
      <sz val="11"/>
      <color theme="4" tint="-0.249977111117893"/>
      <name val="Arial"/>
      <family val="2"/>
    </font>
    <font>
      <b/>
      <sz val="11"/>
      <name val="Arial Narrow"/>
      <family val="2"/>
    </font>
    <font>
      <sz val="14"/>
      <color theme="1"/>
      <name val="Arial Narrow"/>
      <family val="2"/>
    </font>
    <font>
      <b/>
      <sz val="12"/>
      <color theme="4" tint="-0.249977111117893"/>
      <name val="Arial Narrow"/>
      <family val="2"/>
    </font>
    <font>
      <b/>
      <sz val="11"/>
      <color theme="4" tint="-0.249977111117893"/>
      <name val="Arial Narrow"/>
      <family val="2"/>
    </font>
    <font>
      <sz val="11"/>
      <name val="Calibri"/>
      <family val="2"/>
      <scheme val="minor"/>
    </font>
    <font>
      <b/>
      <sz val="11"/>
      <name val="Calibri"/>
      <family val="2"/>
      <scheme val="minor"/>
    </font>
    <font>
      <b/>
      <sz val="11"/>
      <name val="Arial"/>
      <family val="2"/>
    </font>
    <font>
      <u/>
      <sz val="11"/>
      <color theme="10"/>
      <name val="Calibri"/>
      <family val="2"/>
      <scheme val="minor"/>
    </font>
    <font>
      <b/>
      <sz val="12"/>
      <color theme="1"/>
      <name val="Arial Narrow"/>
      <family val="2"/>
    </font>
    <font>
      <sz val="11"/>
      <color theme="1"/>
      <name val="Arial"/>
      <family val="2"/>
    </font>
    <font>
      <sz val="9"/>
      <color theme="1"/>
      <name val="Arial Narrow"/>
      <family val="2"/>
    </font>
    <font>
      <b/>
      <sz val="9"/>
      <color theme="0"/>
      <name val="Arial Narrow"/>
      <family val="2"/>
    </font>
    <font>
      <b/>
      <sz val="11"/>
      <color theme="0"/>
      <name val="Arial Narrow"/>
      <family val="2"/>
    </font>
    <font>
      <sz val="9"/>
      <color theme="4" tint="-0.249977111117893"/>
      <name val="Arial Narrow"/>
      <family val="2"/>
    </font>
    <font>
      <b/>
      <sz val="16"/>
      <color theme="1"/>
      <name val="Arial"/>
      <family val="2"/>
    </font>
    <font>
      <b/>
      <sz val="18"/>
      <color theme="1"/>
      <name val="Arial"/>
      <family val="2"/>
    </font>
    <font>
      <b/>
      <sz val="16"/>
      <color theme="1"/>
      <name val="Arial Narrow"/>
      <family val="2"/>
    </font>
  </fonts>
  <fills count="21">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
      <patternFill patternType="solid">
        <fgColor rgb="FF00B050"/>
        <bgColor indexed="64"/>
      </patternFill>
    </fill>
    <fill>
      <patternFill patternType="solid">
        <fgColor theme="5" tint="0.59999389629810485"/>
        <bgColor indexed="64"/>
      </patternFill>
    </fill>
    <fill>
      <patternFill patternType="solid">
        <fgColor rgb="FF0070C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FFDE75"/>
        <bgColor indexed="64"/>
      </patternFill>
    </fill>
    <fill>
      <patternFill patternType="solid">
        <fgColor theme="7" tint="0.79998168889431442"/>
        <bgColor indexed="64"/>
      </patternFill>
    </fill>
    <fill>
      <patternFill patternType="solid">
        <fgColor rgb="FFCBCFEB"/>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FFC0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rgb="FF3366CC"/>
      </left>
      <right style="dotted">
        <color rgb="FF3366CC"/>
      </right>
      <top style="medium">
        <color rgb="FF3366CC"/>
      </top>
      <bottom/>
      <diagonal/>
    </border>
    <border>
      <left style="dotted">
        <color rgb="FF3366CC"/>
      </left>
      <right style="dotted">
        <color rgb="FF3366CC"/>
      </right>
      <top style="medium">
        <color rgb="FF3366CC"/>
      </top>
      <bottom/>
      <diagonal/>
    </border>
    <border>
      <left style="dotted">
        <color rgb="FF3366CC"/>
      </left>
      <right style="medium">
        <color rgb="FF3366CC"/>
      </right>
      <top style="medium">
        <color rgb="FF3366CC"/>
      </top>
      <bottom/>
      <diagonal/>
    </border>
    <border>
      <left style="medium">
        <color theme="0"/>
      </left>
      <right style="dotted">
        <color rgb="FF3366CC"/>
      </right>
      <top style="medium">
        <color theme="0"/>
      </top>
      <bottom style="medium">
        <color theme="0"/>
      </bottom>
      <diagonal/>
    </border>
    <border>
      <left style="dotted">
        <color rgb="FF3366CC"/>
      </left>
      <right style="dotted">
        <color rgb="FF3366CC"/>
      </right>
      <top style="medium">
        <color theme="0"/>
      </top>
      <bottom style="medium">
        <color theme="0"/>
      </bottom>
      <diagonal/>
    </border>
    <border>
      <left style="medium">
        <color rgb="FF0062AC"/>
      </left>
      <right style="medium">
        <color rgb="FF0062AC"/>
      </right>
      <top/>
      <bottom style="hair">
        <color rgb="FF0062AC"/>
      </bottom>
      <diagonal/>
    </border>
    <border>
      <left style="medium">
        <color rgb="FF0062AC"/>
      </left>
      <right style="hair">
        <color rgb="FF0062AC"/>
      </right>
      <top/>
      <bottom style="hair">
        <color rgb="FF0062AC"/>
      </bottom>
      <diagonal/>
    </border>
    <border>
      <left style="medium">
        <color rgb="FF0062AC"/>
      </left>
      <right style="medium">
        <color rgb="FF0062AC"/>
      </right>
      <top style="hair">
        <color rgb="FF0062AC"/>
      </top>
      <bottom style="hair">
        <color rgb="FF0062AC"/>
      </bottom>
      <diagonal/>
    </border>
    <border>
      <left style="medium">
        <color rgb="FF0062AC"/>
      </left>
      <right style="hair">
        <color rgb="FF0062AC"/>
      </right>
      <top style="hair">
        <color rgb="FF0062AC"/>
      </top>
      <bottom style="hair">
        <color rgb="FF0062AC"/>
      </bottom>
      <diagonal/>
    </border>
    <border>
      <left style="medium">
        <color rgb="FF0062AC"/>
      </left>
      <right style="medium">
        <color rgb="FF0062AC"/>
      </right>
      <top style="hair">
        <color rgb="FF0062AC"/>
      </top>
      <bottom style="medium">
        <color rgb="FF0062AC"/>
      </bottom>
      <diagonal/>
    </border>
    <border>
      <left style="medium">
        <color rgb="FF0062AC"/>
      </left>
      <right style="hair">
        <color rgb="FF0062AC"/>
      </right>
      <top style="hair">
        <color rgb="FF0062AC"/>
      </top>
      <bottom style="medium">
        <color rgb="FF0062AC"/>
      </bottom>
      <diagonal/>
    </border>
    <border>
      <left style="medium">
        <color rgb="FF0062AC"/>
      </left>
      <right style="medium">
        <color rgb="FF0062AC"/>
      </right>
      <top style="medium">
        <color rgb="FF0062AC"/>
      </top>
      <bottom/>
      <diagonal/>
    </border>
    <border>
      <left style="medium">
        <color rgb="FF0062AC"/>
      </left>
      <right style="hair">
        <color rgb="FF0062AC"/>
      </right>
      <top style="medium">
        <color rgb="FF0062AC"/>
      </top>
      <bottom style="hair">
        <color rgb="FF0062AC"/>
      </bottom>
      <diagonal/>
    </border>
    <border>
      <left style="medium">
        <color rgb="FF0062AC"/>
      </left>
      <right style="medium">
        <color rgb="FF0062AC"/>
      </right>
      <top/>
      <bottom/>
      <diagonal/>
    </border>
    <border>
      <left style="medium">
        <color rgb="FF0062AC"/>
      </left>
      <right style="medium">
        <color rgb="FF0062AC"/>
      </right>
      <top style="medium">
        <color rgb="FF0062AC"/>
      </top>
      <bottom style="medium">
        <color rgb="FF0062AC"/>
      </bottom>
      <diagonal/>
    </border>
    <border>
      <left style="medium">
        <color rgb="FF0062AC"/>
      </left>
      <right style="medium">
        <color rgb="FF0062AC"/>
      </right>
      <top/>
      <bottom style="hair">
        <color theme="3"/>
      </bottom>
      <diagonal/>
    </border>
    <border>
      <left style="medium">
        <color rgb="FF0062AC"/>
      </left>
      <right style="medium">
        <color rgb="FF0062AC"/>
      </right>
      <top style="hair">
        <color theme="3"/>
      </top>
      <bottom style="medium">
        <color rgb="FF0062AC"/>
      </bottom>
      <diagonal/>
    </border>
    <border>
      <left/>
      <right style="hair">
        <color theme="3"/>
      </right>
      <top style="hair">
        <color theme="3"/>
      </top>
      <bottom style="medium">
        <color rgb="FF0062AC"/>
      </bottom>
      <diagonal/>
    </border>
    <border>
      <left style="medium">
        <color rgb="FF0060A8"/>
      </left>
      <right style="hair">
        <color rgb="FF0060A8"/>
      </right>
      <top style="medium">
        <color rgb="FF0060A8"/>
      </top>
      <bottom style="medium">
        <color rgb="FF0060A8"/>
      </bottom>
      <diagonal/>
    </border>
    <border>
      <left style="hair">
        <color rgb="FF0060A8"/>
      </left>
      <right style="hair">
        <color rgb="FF0060A8"/>
      </right>
      <top style="medium">
        <color rgb="FF0060A8"/>
      </top>
      <bottom style="medium">
        <color rgb="FF0060A8"/>
      </bottom>
      <diagonal/>
    </border>
    <border>
      <left style="medium">
        <color rgb="FF3366CC"/>
      </left>
      <right style="hair">
        <color rgb="FF3366CC"/>
      </right>
      <top/>
      <bottom style="hair">
        <color rgb="FF3366CC"/>
      </bottom>
      <diagonal/>
    </border>
    <border>
      <left style="hair">
        <color rgb="FF3366CC"/>
      </left>
      <right style="hair">
        <color rgb="FF3366CC"/>
      </right>
      <top/>
      <bottom style="hair">
        <color rgb="FF3366CC"/>
      </bottom>
      <diagonal/>
    </border>
    <border>
      <left style="hair">
        <color rgb="FF3366CC"/>
      </left>
      <right style="medium">
        <color rgb="FF3366CC"/>
      </right>
      <top/>
      <bottom style="hair">
        <color rgb="FF3366CC"/>
      </bottom>
      <diagonal/>
    </border>
    <border>
      <left/>
      <right style="hair">
        <color rgb="FF3366CC"/>
      </right>
      <top/>
      <bottom style="hair">
        <color rgb="FF3366CC"/>
      </bottom>
      <diagonal/>
    </border>
    <border>
      <left style="medium">
        <color rgb="FF3366CC"/>
      </left>
      <right style="hair">
        <color rgb="FF3366CC"/>
      </right>
      <top style="hair">
        <color rgb="FF3366CC"/>
      </top>
      <bottom style="hair">
        <color rgb="FF3366CC"/>
      </bottom>
      <diagonal/>
    </border>
    <border>
      <left style="hair">
        <color rgb="FF3366CC"/>
      </left>
      <right/>
      <top style="hair">
        <color rgb="FF3366CC"/>
      </top>
      <bottom style="hair">
        <color rgb="FF3366CC"/>
      </bottom>
      <diagonal/>
    </border>
    <border>
      <left style="hair">
        <color rgb="FF3366CC"/>
      </left>
      <right style="hair">
        <color rgb="FF3366CC"/>
      </right>
      <top style="hair">
        <color rgb="FF3366CC"/>
      </top>
      <bottom style="hair">
        <color rgb="FF3366CC"/>
      </bottom>
      <diagonal/>
    </border>
    <border>
      <left style="hair">
        <color rgb="FF3366CC"/>
      </left>
      <right style="medium">
        <color rgb="FF3366CC"/>
      </right>
      <top style="hair">
        <color rgb="FF3366CC"/>
      </top>
      <bottom style="hair">
        <color rgb="FF3366CC"/>
      </bottom>
      <diagonal/>
    </border>
    <border>
      <left/>
      <right style="hair">
        <color rgb="FF3366CC"/>
      </right>
      <top style="hair">
        <color rgb="FF3366CC"/>
      </top>
      <bottom style="hair">
        <color rgb="FF3366CC"/>
      </bottom>
      <diagonal/>
    </border>
    <border>
      <left style="medium">
        <color rgb="FF3366CC"/>
      </left>
      <right style="medium">
        <color rgb="FF3366CC"/>
      </right>
      <top/>
      <bottom/>
      <diagonal/>
    </border>
    <border>
      <left style="medium">
        <color rgb="FF3366CC"/>
      </left>
      <right style="medium">
        <color rgb="FF3366CC"/>
      </right>
      <top/>
      <bottom style="medium">
        <color rgb="FF3366CC"/>
      </bottom>
      <diagonal/>
    </border>
    <border>
      <left style="medium">
        <color rgb="FF0070C0"/>
      </left>
      <right style="hair">
        <color rgb="FF0070C0"/>
      </right>
      <top style="medium">
        <color rgb="FF0070C0"/>
      </top>
      <bottom style="hair">
        <color rgb="FF0070C0"/>
      </bottom>
      <diagonal/>
    </border>
    <border>
      <left style="hair">
        <color rgb="FF0070C0"/>
      </left>
      <right style="hair">
        <color rgb="FF0070C0"/>
      </right>
      <top style="medium">
        <color rgb="FF0070C0"/>
      </top>
      <bottom style="hair">
        <color rgb="FF0070C0"/>
      </bottom>
      <diagonal/>
    </border>
    <border>
      <left style="hair">
        <color rgb="FF0070C0"/>
      </left>
      <right style="medium">
        <color rgb="FF0070C0"/>
      </right>
      <top style="medium">
        <color rgb="FF0070C0"/>
      </top>
      <bottom style="hair">
        <color rgb="FF0070C0"/>
      </bottom>
      <diagonal/>
    </border>
    <border>
      <left style="medium">
        <color rgb="FF0070C0"/>
      </left>
      <right style="hair">
        <color rgb="FF0070C0"/>
      </right>
      <top style="hair">
        <color rgb="FF0070C0"/>
      </top>
      <bottom style="medium">
        <color rgb="FF0070C0"/>
      </bottom>
      <diagonal/>
    </border>
    <border>
      <left style="hair">
        <color rgb="FF0070C0"/>
      </left>
      <right style="hair">
        <color rgb="FF0070C0"/>
      </right>
      <top style="hair">
        <color rgb="FF0070C0"/>
      </top>
      <bottom style="medium">
        <color rgb="FF0070C0"/>
      </bottom>
      <diagonal/>
    </border>
    <border>
      <left style="hair">
        <color rgb="FF0070C0"/>
      </left>
      <right style="medium">
        <color rgb="FF0070C0"/>
      </right>
      <top style="hair">
        <color rgb="FF0070C0"/>
      </top>
      <bottom style="medium">
        <color rgb="FF0070C0"/>
      </bottom>
      <diagonal/>
    </border>
    <border>
      <left style="thin">
        <color indexed="64"/>
      </left>
      <right/>
      <top/>
      <bottom/>
      <diagonal/>
    </border>
    <border>
      <left style="medium">
        <color rgb="FF3366CC"/>
      </left>
      <right style="medium">
        <color rgb="FF3366CC"/>
      </right>
      <top style="medium">
        <color rgb="FF0070C0"/>
      </top>
      <bottom/>
      <diagonal/>
    </border>
    <border>
      <left style="medium">
        <color rgb="FF3366CC"/>
      </left>
      <right/>
      <top/>
      <bottom/>
      <diagonal/>
    </border>
    <border>
      <left style="hair">
        <color auto="1"/>
      </left>
      <right style="hair">
        <color auto="1"/>
      </right>
      <top style="hair">
        <color auto="1"/>
      </top>
      <bottom/>
      <diagonal/>
    </border>
    <border>
      <left style="medium">
        <color rgb="FF0070C0"/>
      </left>
      <right/>
      <top style="hair">
        <color auto="1"/>
      </top>
      <bottom/>
      <diagonal/>
    </border>
    <border>
      <left style="medium">
        <color rgb="FF0070C0"/>
      </left>
      <right/>
      <top/>
      <bottom/>
      <diagonal/>
    </border>
    <border>
      <left style="hair">
        <color rgb="FF0062AC"/>
      </left>
      <right/>
      <top/>
      <bottom style="hair">
        <color rgb="FF0062AC"/>
      </bottom>
      <diagonal/>
    </border>
    <border>
      <left style="hair">
        <color rgb="FF0062AC"/>
      </left>
      <right/>
      <top style="hair">
        <color rgb="FF0062AC"/>
      </top>
      <bottom style="hair">
        <color rgb="FF0062AC"/>
      </bottom>
      <diagonal/>
    </border>
    <border>
      <left style="hair">
        <color rgb="FF0062AC"/>
      </left>
      <right/>
      <top style="hair">
        <color rgb="FF0062AC"/>
      </top>
      <bottom style="medium">
        <color rgb="FF0062AC"/>
      </bottom>
      <diagonal/>
    </border>
    <border>
      <left style="hair">
        <color rgb="FF0062AC"/>
      </left>
      <right/>
      <top style="medium">
        <color rgb="FF0062AC"/>
      </top>
      <bottom style="hair">
        <color rgb="FF0062AC"/>
      </bottom>
      <diagonal/>
    </border>
    <border>
      <left style="hair">
        <color theme="3"/>
      </left>
      <right/>
      <top style="hair">
        <color theme="3"/>
      </top>
      <bottom style="medium">
        <color rgb="FF0062AC"/>
      </bottom>
      <diagonal/>
    </border>
    <border>
      <left style="dotted">
        <color rgb="FF3366CC"/>
      </left>
      <right/>
      <top style="medium">
        <color theme="0"/>
      </top>
      <bottom style="medium">
        <color theme="0"/>
      </bottom>
      <diagonal/>
    </border>
    <border>
      <left style="hair">
        <color rgb="FF0060A8"/>
      </left>
      <right/>
      <top style="medium">
        <color rgb="FF0060A8"/>
      </top>
      <bottom style="medium">
        <color rgb="FF0060A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5" fillId="0" borderId="0"/>
    <xf numFmtId="0" fontId="5" fillId="0" borderId="0"/>
    <xf numFmtId="9" fontId="5" fillId="0" borderId="0" applyFont="0" applyFill="0" applyBorder="0" applyAlignment="0" applyProtection="0"/>
    <xf numFmtId="0" fontId="10" fillId="0" borderId="0"/>
    <xf numFmtId="0" fontId="10" fillId="0" borderId="0"/>
    <xf numFmtId="0" fontId="42" fillId="0" borderId="0" applyNumberFormat="0" applyFill="0" applyBorder="0" applyAlignment="0" applyProtection="0"/>
  </cellStyleXfs>
  <cellXfs count="243">
    <xf numFmtId="0" fontId="0" fillId="0" borderId="0" xfId="0"/>
    <xf numFmtId="0" fontId="2" fillId="0" borderId="0" xfId="0" applyFont="1"/>
    <xf numFmtId="0" fontId="0" fillId="0" borderId="0" xfId="0" applyAlignment="1">
      <alignment horizontal="center"/>
    </xf>
    <xf numFmtId="0" fontId="2" fillId="0" borderId="0" xfId="0" applyFont="1" applyAlignment="1"/>
    <xf numFmtId="0" fontId="2" fillId="3" borderId="0" xfId="0" applyFont="1" applyFill="1"/>
    <xf numFmtId="0" fontId="0" fillId="0" borderId="0" xfId="0"/>
    <xf numFmtId="0" fontId="6" fillId="0" borderId="0" xfId="0" applyFont="1"/>
    <xf numFmtId="0" fontId="6"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9" fillId="5" borderId="1" xfId="0" applyFont="1" applyFill="1" applyBorder="1" applyAlignment="1">
      <alignment horizontal="justify" vertical="center" wrapText="1"/>
    </xf>
    <xf numFmtId="0" fontId="7" fillId="7" borderId="1" xfId="0" applyFont="1" applyFill="1" applyBorder="1" applyAlignment="1">
      <alignment horizontal="center" vertical="center" wrapText="1"/>
    </xf>
    <xf numFmtId="0" fontId="0" fillId="5" borderId="1" xfId="0" applyFill="1" applyBorder="1" applyAlignment="1">
      <alignment horizontal="center" vertical="center"/>
    </xf>
    <xf numFmtId="0" fontId="7" fillId="3" borderId="1" xfId="0" applyFont="1" applyFill="1" applyBorder="1" applyAlignment="1">
      <alignment horizontal="center" vertical="center" wrapText="1"/>
    </xf>
    <xf numFmtId="0" fontId="10" fillId="5" borderId="1" xfId="0" applyFont="1" applyFill="1" applyBorder="1" applyAlignment="1">
      <alignment horizontal="justify" vertical="center" wrapText="1"/>
    </xf>
    <xf numFmtId="0" fontId="7" fillId="4" borderId="1" xfId="0" applyFont="1" applyFill="1" applyBorder="1" applyAlignment="1">
      <alignment horizontal="center" vertical="center" wrapText="1"/>
    </xf>
    <xf numFmtId="0" fontId="15" fillId="0" borderId="8"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hidden="1"/>
    </xf>
    <xf numFmtId="0" fontId="16" fillId="0" borderId="10" xfId="0" applyFont="1" applyFill="1" applyBorder="1" applyAlignment="1" applyProtection="1">
      <alignment horizontal="center" vertical="center" wrapText="1"/>
      <protection hidden="1"/>
    </xf>
    <xf numFmtId="0" fontId="16" fillId="0" borderId="12" xfId="0" applyFont="1" applyFill="1" applyBorder="1" applyAlignment="1" applyProtection="1">
      <alignment horizontal="center" vertical="center" wrapText="1"/>
      <protection hidden="1"/>
    </xf>
    <xf numFmtId="0" fontId="16" fillId="0" borderId="14" xfId="0" applyFont="1" applyFill="1" applyBorder="1" applyAlignment="1" applyProtection="1">
      <alignment horizontal="center" vertical="center" wrapText="1"/>
      <protection hidden="1"/>
    </xf>
    <xf numFmtId="0" fontId="15" fillId="0" borderId="14" xfId="0" applyFont="1" applyFill="1" applyBorder="1" applyAlignment="1" applyProtection="1">
      <alignment horizontal="center" vertical="center" wrapText="1"/>
      <protection hidden="1"/>
    </xf>
    <xf numFmtId="0" fontId="16" fillId="5" borderId="14" xfId="0" applyFont="1" applyFill="1" applyBorder="1" applyAlignment="1" applyProtection="1">
      <alignment horizontal="center" vertical="center" wrapText="1"/>
      <protection hidden="1"/>
    </xf>
    <xf numFmtId="0" fontId="16" fillId="0" borderId="19" xfId="0" applyFont="1" applyFill="1" applyBorder="1" applyAlignment="1" applyProtection="1">
      <alignment horizontal="center" vertical="center" wrapText="1"/>
      <protection hidden="1"/>
    </xf>
    <xf numFmtId="0" fontId="3" fillId="0" borderId="0" xfId="0" applyFont="1" applyFill="1" applyProtection="1">
      <protection hidden="1"/>
    </xf>
    <xf numFmtId="0" fontId="3" fillId="0" borderId="0" xfId="0" applyFont="1" applyFill="1"/>
    <xf numFmtId="0" fontId="18" fillId="10" borderId="22" xfId="0" applyFont="1" applyFill="1" applyBorder="1" applyAlignment="1" applyProtection="1">
      <alignment horizontal="center" vertical="center" wrapText="1"/>
      <protection hidden="1"/>
    </xf>
    <xf numFmtId="0" fontId="18" fillId="10" borderId="23" xfId="0" applyFont="1" applyFill="1" applyBorder="1" applyAlignment="1" applyProtection="1">
      <alignment horizontal="center" vertical="center" wrapText="1"/>
      <protection hidden="1"/>
    </xf>
    <xf numFmtId="0" fontId="18" fillId="10" borderId="24" xfId="0" applyFont="1" applyFill="1" applyBorder="1" applyAlignment="1" applyProtection="1">
      <alignment horizontal="center" vertical="center" wrapText="1"/>
      <protection hidden="1"/>
    </xf>
    <xf numFmtId="0" fontId="18" fillId="10" borderId="26" xfId="0" applyFont="1" applyFill="1" applyBorder="1" applyAlignment="1" applyProtection="1">
      <alignment horizontal="center" vertical="center" wrapText="1"/>
      <protection hidden="1"/>
    </xf>
    <xf numFmtId="0" fontId="18" fillId="10" borderId="28" xfId="0" applyFont="1" applyFill="1" applyBorder="1" applyAlignment="1" applyProtection="1">
      <alignment horizontal="center" vertical="center" wrapText="1"/>
      <protection hidden="1"/>
    </xf>
    <xf numFmtId="0" fontId="18" fillId="10" borderId="29" xfId="0" applyFont="1" applyFill="1" applyBorder="1" applyAlignment="1" applyProtection="1">
      <alignment horizontal="center" vertical="center" wrapText="1"/>
      <protection hidden="1"/>
    </xf>
    <xf numFmtId="14" fontId="16" fillId="5" borderId="25" xfId="0" applyNumberFormat="1" applyFont="1" applyFill="1" applyBorder="1" applyAlignment="1" applyProtection="1">
      <alignment horizontal="center" vertical="center" wrapText="1"/>
      <protection hidden="1"/>
    </xf>
    <xf numFmtId="14" fontId="16" fillId="5" borderId="23" xfId="0" applyNumberFormat="1" applyFont="1" applyFill="1" applyBorder="1" applyAlignment="1" applyProtection="1">
      <alignment horizontal="center" vertical="center" wrapText="1"/>
      <protection hidden="1"/>
    </xf>
    <xf numFmtId="0" fontId="16" fillId="5" borderId="24" xfId="0" applyFont="1" applyFill="1" applyBorder="1" applyAlignment="1" applyProtection="1">
      <alignment horizontal="center" vertical="center" wrapText="1"/>
      <protection hidden="1"/>
    </xf>
    <xf numFmtId="0" fontId="3" fillId="0" borderId="0" xfId="0" applyFont="1" applyFill="1" applyAlignment="1" applyProtection="1">
      <alignment horizontal="left" vertical="center"/>
      <protection hidden="1"/>
    </xf>
    <xf numFmtId="0" fontId="16" fillId="5" borderId="26" xfId="0" applyFont="1" applyFill="1" applyBorder="1" applyAlignment="1" applyProtection="1">
      <alignment horizontal="left" vertical="center" wrapText="1"/>
      <protection hidden="1"/>
    </xf>
    <xf numFmtId="0" fontId="16" fillId="5" borderId="27" xfId="0" applyFont="1" applyFill="1" applyBorder="1" applyAlignment="1" applyProtection="1">
      <alignment horizontal="left" vertical="center" wrapText="1"/>
      <protection hidden="1"/>
    </xf>
    <xf numFmtId="14" fontId="16" fillId="5" borderId="30" xfId="0" applyNumberFormat="1" applyFont="1" applyFill="1" applyBorder="1" applyAlignment="1" applyProtection="1">
      <alignment horizontal="center" vertical="center" wrapText="1"/>
      <protection hidden="1"/>
    </xf>
    <xf numFmtId="14" fontId="16" fillId="5" borderId="28" xfId="0" applyNumberFormat="1" applyFont="1" applyFill="1" applyBorder="1" applyAlignment="1" applyProtection="1">
      <alignment horizontal="center" vertical="center" wrapText="1"/>
      <protection hidden="1"/>
    </xf>
    <xf numFmtId="0" fontId="16" fillId="5" borderId="29" xfId="0" applyFont="1" applyFill="1" applyBorder="1" applyAlignment="1" applyProtection="1">
      <alignment horizontal="center" vertical="center" wrapText="1"/>
      <protection hidden="1"/>
    </xf>
    <xf numFmtId="0" fontId="0" fillId="0" borderId="0" xfId="0" applyAlignment="1">
      <alignment horizontal="center"/>
    </xf>
    <xf numFmtId="0" fontId="30" fillId="0" borderId="0" xfId="0" applyFont="1" applyFill="1" applyBorder="1" applyAlignment="1" applyProtection="1">
      <alignment horizontal="center" vertical="center" wrapText="1"/>
      <protection hidden="1"/>
    </xf>
    <xf numFmtId="0" fontId="32" fillId="0" borderId="0" xfId="0" applyFont="1" applyFill="1" applyBorder="1" applyAlignment="1" applyProtection="1">
      <alignment horizontal="center" vertical="center" wrapText="1"/>
      <protection hidden="1"/>
    </xf>
    <xf numFmtId="0" fontId="32" fillId="0" borderId="0" xfId="0" applyFont="1" applyFill="1" applyBorder="1" applyAlignment="1" applyProtection="1">
      <alignment horizontal="center" vertical="center"/>
      <protection hidden="1"/>
    </xf>
    <xf numFmtId="0" fontId="12" fillId="9" borderId="37" xfId="0" applyFont="1" applyFill="1" applyBorder="1" applyAlignment="1" applyProtection="1">
      <alignment horizontal="center" vertical="center" wrapText="1"/>
      <protection hidden="1"/>
    </xf>
    <xf numFmtId="9" fontId="0" fillId="5" borderId="1" xfId="3" applyFont="1" applyFill="1" applyBorder="1" applyAlignment="1">
      <alignment horizontal="center" vertical="center"/>
    </xf>
    <xf numFmtId="0" fontId="3" fillId="0" borderId="0" xfId="0" applyFont="1"/>
    <xf numFmtId="0" fontId="15" fillId="0" borderId="0" xfId="0" applyFont="1"/>
    <xf numFmtId="0" fontId="31" fillId="0" borderId="16" xfId="0" applyFont="1" applyFill="1" applyBorder="1" applyAlignment="1" applyProtection="1">
      <alignment horizontal="center" vertical="center" wrapText="1"/>
      <protection hidden="1"/>
    </xf>
    <xf numFmtId="0" fontId="19" fillId="9" borderId="2"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36" fillId="0" borderId="0" xfId="0" applyFont="1" applyFill="1" applyAlignment="1" applyProtection="1">
      <alignment horizontal="center"/>
      <protection hidden="1"/>
    </xf>
    <xf numFmtId="0" fontId="36" fillId="0" borderId="0" xfId="0" applyFont="1" applyAlignment="1">
      <alignment horizontal="center"/>
    </xf>
    <xf numFmtId="0" fontId="36" fillId="0" borderId="0" xfId="0" applyFont="1" applyFill="1" applyAlignment="1">
      <alignment horizontal="center"/>
    </xf>
    <xf numFmtId="0" fontId="3" fillId="0" borderId="0" xfId="0" applyFont="1" applyBorder="1" applyAlignment="1">
      <alignment wrapText="1"/>
    </xf>
    <xf numFmtId="0" fontId="19" fillId="9" borderId="5" xfId="0" applyFont="1" applyFill="1" applyBorder="1" applyAlignment="1" applyProtection="1">
      <alignment horizontal="center" vertical="center" wrapText="1"/>
      <protection hidden="1"/>
    </xf>
    <xf numFmtId="0" fontId="16" fillId="0" borderId="20" xfId="0" applyFont="1" applyFill="1" applyBorder="1" applyAlignment="1">
      <alignment horizontal="center" vertical="center" wrapText="1"/>
    </xf>
    <xf numFmtId="0" fontId="16" fillId="0" borderId="21" xfId="0" applyFont="1" applyFill="1" applyBorder="1" applyAlignment="1">
      <alignment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39" fillId="19" borderId="0" xfId="0" applyFont="1" applyFill="1" applyAlignment="1">
      <alignment vertical="center"/>
    </xf>
    <xf numFmtId="0" fontId="0" fillId="0" borderId="0" xfId="0" applyAlignment="1">
      <alignment horizontal="center" vertical="center" wrapText="1"/>
    </xf>
    <xf numFmtId="0" fontId="40" fillId="20" borderId="42"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pplyProtection="1">
      <alignment horizontal="left" vertical="center" wrapText="1"/>
      <protection hidden="1"/>
    </xf>
    <xf numFmtId="0" fontId="0" fillId="0" borderId="0" xfId="0" applyAlignment="1">
      <alignment horizontal="left" vertical="center" wrapText="1"/>
    </xf>
    <xf numFmtId="9" fontId="3" fillId="0" borderId="0" xfId="3" applyFont="1" applyAlignment="1">
      <alignment horizontal="center" vertical="center"/>
    </xf>
    <xf numFmtId="0" fontId="45" fillId="0" borderId="0" xfId="0" applyFont="1" applyFill="1"/>
    <xf numFmtId="0" fontId="45" fillId="0" borderId="0" xfId="0" applyFont="1" applyAlignment="1">
      <alignment vertical="center" wrapText="1"/>
    </xf>
    <xf numFmtId="0" fontId="45" fillId="0" borderId="0" xfId="0" applyFont="1"/>
    <xf numFmtId="0" fontId="15" fillId="0" borderId="45" xfId="0" applyFont="1" applyFill="1" applyBorder="1" applyAlignment="1" applyProtection="1">
      <alignment vertical="center" wrapText="1"/>
      <protection hidden="1"/>
    </xf>
    <xf numFmtId="0" fontId="15" fillId="0" borderId="46" xfId="0" applyFont="1" applyFill="1" applyBorder="1" applyAlignment="1" applyProtection="1">
      <alignment vertical="center" wrapText="1"/>
      <protection hidden="1"/>
    </xf>
    <xf numFmtId="0" fontId="16" fillId="0" borderId="46" xfId="0" applyFont="1" applyFill="1" applyBorder="1" applyAlignment="1" applyProtection="1">
      <alignment vertical="center" wrapText="1"/>
      <protection hidden="1"/>
    </xf>
    <xf numFmtId="0" fontId="16" fillId="0" borderId="47" xfId="0" applyFont="1" applyFill="1" applyBorder="1" applyAlignment="1" applyProtection="1">
      <alignment vertical="center" wrapText="1"/>
      <protection hidden="1"/>
    </xf>
    <xf numFmtId="0" fontId="15" fillId="0" borderId="48" xfId="0" applyFont="1" applyFill="1" applyBorder="1" applyAlignment="1" applyProtection="1">
      <alignment vertical="center" wrapText="1"/>
      <protection hidden="1"/>
    </xf>
    <xf numFmtId="0" fontId="16" fillId="0" borderId="48" xfId="0" applyFont="1" applyFill="1" applyBorder="1" applyAlignment="1" applyProtection="1">
      <alignment vertical="center" wrapText="1"/>
      <protection hidden="1"/>
    </xf>
    <xf numFmtId="0" fontId="16" fillId="5" borderId="48" xfId="0" applyFont="1" applyFill="1" applyBorder="1" applyAlignment="1" applyProtection="1">
      <alignment vertical="center" wrapText="1"/>
      <protection hidden="1"/>
    </xf>
    <xf numFmtId="0" fontId="16" fillId="0" borderId="49" xfId="0" applyFont="1" applyFill="1" applyBorder="1" applyAlignment="1" applyProtection="1">
      <alignment vertical="center" wrapText="1"/>
      <protection hidden="1"/>
    </xf>
    <xf numFmtId="0" fontId="15" fillId="0" borderId="1" xfId="0" applyFont="1" applyFill="1" applyBorder="1" applyAlignment="1" applyProtection="1">
      <alignment vertical="center" wrapText="1"/>
      <protection hidden="1"/>
    </xf>
    <xf numFmtId="0" fontId="15" fillId="0" borderId="1" xfId="0" applyFont="1" applyFill="1" applyBorder="1" applyAlignment="1" applyProtection="1">
      <alignment horizontal="left" vertical="center" wrapText="1"/>
      <protection hidden="1"/>
    </xf>
    <xf numFmtId="14" fontId="15" fillId="0" borderId="1" xfId="0" applyNumberFormat="1" applyFont="1" applyFill="1" applyBorder="1" applyAlignment="1" applyProtection="1">
      <alignment horizontal="center" vertical="center" wrapText="1"/>
      <protection hidden="1"/>
    </xf>
    <xf numFmtId="14" fontId="16" fillId="0" borderId="1" xfId="0" applyNumberFormat="1" applyFont="1" applyFill="1" applyBorder="1" applyAlignment="1" applyProtection="1">
      <alignment horizontal="center" vertical="center" wrapText="1"/>
      <protection hidden="1"/>
    </xf>
    <xf numFmtId="0" fontId="15" fillId="0" borderId="1" xfId="0" applyFont="1" applyBorder="1"/>
    <xf numFmtId="9" fontId="15" fillId="0" borderId="1" xfId="3" applyFont="1" applyBorder="1" applyAlignment="1">
      <alignment horizontal="center" vertical="center"/>
    </xf>
    <xf numFmtId="0" fontId="15" fillId="5" borderId="1" xfId="0" applyFont="1" applyFill="1" applyBorder="1" applyAlignment="1">
      <alignment wrapText="1"/>
    </xf>
    <xf numFmtId="0" fontId="16" fillId="0" borderId="1" xfId="0" applyFont="1" applyFill="1" applyBorder="1" applyAlignment="1" applyProtection="1">
      <alignment vertical="center" wrapText="1"/>
      <protection hidden="1"/>
    </xf>
    <xf numFmtId="0" fontId="16" fillId="0" borderId="1" xfId="0" applyFont="1" applyFill="1" applyBorder="1" applyAlignment="1" applyProtection="1">
      <alignment horizontal="left" vertical="center" wrapText="1"/>
      <protection hidden="1"/>
    </xf>
    <xf numFmtId="0" fontId="42" fillId="5" borderId="1" xfId="6" applyFill="1" applyBorder="1" applyAlignment="1">
      <alignment vertical="center" wrapText="1"/>
    </xf>
    <xf numFmtId="0" fontId="0" fillId="5" borderId="1" xfId="0" applyFill="1" applyBorder="1" applyAlignment="1">
      <alignment vertical="center" wrapText="1"/>
    </xf>
    <xf numFmtId="0" fontId="15" fillId="0" borderId="1" xfId="0" applyFont="1" applyFill="1" applyBorder="1" applyAlignment="1" applyProtection="1">
      <alignment horizontal="center" vertical="center" wrapText="1"/>
      <protection hidden="1"/>
    </xf>
    <xf numFmtId="0" fontId="42" fillId="0" borderId="1" xfId="6" applyBorder="1" applyAlignment="1">
      <alignment wrapText="1"/>
    </xf>
    <xf numFmtId="0" fontId="16" fillId="0" borderId="1" xfId="0" applyFont="1" applyFill="1" applyBorder="1" applyAlignment="1" applyProtection="1">
      <alignment horizontal="center" vertical="center" wrapText="1"/>
      <protection hidden="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16" fillId="5" borderId="1" xfId="0" applyFont="1" applyFill="1" applyBorder="1" applyAlignment="1" applyProtection="1">
      <alignment vertical="center" wrapText="1"/>
      <protection hidden="1"/>
    </xf>
    <xf numFmtId="0" fontId="16" fillId="5" borderId="1" xfId="0" applyFont="1" applyFill="1" applyBorder="1" applyAlignment="1" applyProtection="1">
      <alignment horizontal="center" vertical="center" wrapText="1"/>
      <protection hidden="1"/>
    </xf>
    <xf numFmtId="14" fontId="16" fillId="5" borderId="1" xfId="0" applyNumberFormat="1" applyFont="1" applyFill="1" applyBorder="1" applyAlignment="1" applyProtection="1">
      <alignment horizontal="center" vertical="center" wrapText="1"/>
      <protection hidden="1"/>
    </xf>
    <xf numFmtId="0" fontId="15" fillId="0" borderId="1" xfId="0" applyFont="1" applyBorder="1" applyAlignment="1">
      <alignment wrapText="1"/>
    </xf>
    <xf numFmtId="0" fontId="31" fillId="5" borderId="13" xfId="0" applyFont="1" applyFill="1" applyBorder="1" applyAlignment="1" applyProtection="1">
      <alignment horizontal="center" vertical="center" wrapText="1"/>
      <protection hidden="1"/>
    </xf>
    <xf numFmtId="0" fontId="15" fillId="5" borderId="1" xfId="0" applyFont="1" applyFill="1" applyBorder="1"/>
    <xf numFmtId="9" fontId="15" fillId="5" borderId="1" xfId="3" applyFont="1" applyFill="1" applyBorder="1" applyAlignment="1">
      <alignment horizontal="center" vertical="center"/>
    </xf>
    <xf numFmtId="0" fontId="15" fillId="5" borderId="0" xfId="0" applyFont="1" applyFill="1"/>
    <xf numFmtId="0" fontId="19" fillId="9" borderId="1" xfId="0" applyFont="1" applyFill="1" applyBorder="1" applyAlignment="1" applyProtection="1">
      <alignment horizontal="center" vertical="center" wrapText="1"/>
      <protection hidden="1"/>
    </xf>
    <xf numFmtId="0" fontId="35" fillId="18" borderId="1" xfId="0" applyFont="1" applyFill="1" applyBorder="1" applyAlignment="1">
      <alignment horizontal="center" vertical="center" wrapText="1"/>
    </xf>
    <xf numFmtId="0" fontId="31" fillId="20" borderId="1" xfId="0" applyFont="1" applyFill="1" applyBorder="1" applyAlignment="1" applyProtection="1">
      <alignment horizontal="center" vertical="center" wrapText="1"/>
      <protection hidden="1"/>
    </xf>
    <xf numFmtId="0" fontId="18" fillId="0" borderId="1" xfId="0" applyFont="1" applyFill="1" applyBorder="1" applyAlignment="1" applyProtection="1">
      <alignment horizontal="center" vertical="center" wrapText="1"/>
      <protection hidden="1"/>
    </xf>
    <xf numFmtId="0" fontId="18" fillId="10" borderId="1" xfId="0" applyFont="1" applyFill="1" applyBorder="1" applyAlignment="1" applyProtection="1">
      <alignment horizontal="center" vertical="center" wrapText="1"/>
      <protection hidden="1"/>
    </xf>
    <xf numFmtId="9" fontId="0" fillId="0" borderId="1" xfId="3" applyFont="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18" fillId="11" borderId="1" xfId="0" applyFont="1" applyFill="1" applyBorder="1" applyAlignment="1" applyProtection="1">
      <alignment horizontal="center" vertical="center" wrapText="1"/>
      <protection hidden="1"/>
    </xf>
    <xf numFmtId="0" fontId="18" fillId="13" borderId="1" xfId="0" applyFont="1" applyFill="1" applyBorder="1" applyAlignment="1" applyProtection="1">
      <alignment horizontal="center" vertical="center" wrapText="1"/>
      <protection hidden="1"/>
    </xf>
    <xf numFmtId="0" fontId="16" fillId="0" borderId="1" xfId="0" applyFont="1" applyFill="1" applyBorder="1" applyAlignment="1" applyProtection="1">
      <alignment horizontal="justify" vertical="center" wrapText="1"/>
      <protection hidden="1"/>
    </xf>
    <xf numFmtId="9" fontId="0" fillId="0" borderId="1" xfId="3" applyFont="1" applyBorder="1" applyAlignment="1">
      <alignment horizontal="center" vertical="center"/>
    </xf>
    <xf numFmtId="0" fontId="0" fillId="0" borderId="1" xfId="0" applyBorder="1"/>
    <xf numFmtId="0" fontId="0" fillId="0" borderId="1" xfId="0" applyBorder="1" applyAlignment="1">
      <alignment vertical="center" wrapText="1"/>
    </xf>
    <xf numFmtId="0" fontId="0" fillId="0" borderId="1" xfId="0" applyBorder="1" applyAlignment="1">
      <alignment wrapText="1"/>
    </xf>
    <xf numFmtId="0" fontId="13" fillId="0" borderId="1" xfId="0" applyFont="1" applyFill="1" applyBorder="1" applyAlignment="1" applyProtection="1">
      <alignment horizontal="left" vertical="center" wrapText="1"/>
      <protection hidden="1"/>
    </xf>
    <xf numFmtId="0" fontId="13" fillId="0" borderId="1" xfId="0" applyFont="1" applyFill="1" applyBorder="1" applyAlignment="1" applyProtection="1">
      <alignment vertical="center" wrapText="1"/>
      <protection hidden="1"/>
    </xf>
    <xf numFmtId="0" fontId="20" fillId="10" borderId="1" xfId="0" applyFont="1" applyFill="1" applyBorder="1" applyAlignment="1" applyProtection="1">
      <alignment horizontal="center" vertical="center" wrapText="1"/>
      <protection hidden="1"/>
    </xf>
    <xf numFmtId="14" fontId="13" fillId="0" borderId="1" xfId="0" applyNumberFormat="1"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center" wrapText="1"/>
      <protection hidden="1"/>
    </xf>
    <xf numFmtId="0" fontId="21" fillId="13" borderId="1" xfId="0" applyFont="1" applyFill="1" applyBorder="1" applyAlignment="1" applyProtection="1">
      <alignment horizontal="center" vertical="center" wrapText="1"/>
      <protection hidden="1"/>
    </xf>
    <xf numFmtId="0" fontId="20" fillId="13" borderId="1" xfId="0" applyFont="1" applyFill="1" applyBorder="1" applyAlignment="1" applyProtection="1">
      <alignment horizontal="center" vertical="center" wrapText="1"/>
      <protection hidden="1"/>
    </xf>
    <xf numFmtId="0" fontId="13" fillId="5" borderId="1" xfId="0" applyFont="1" applyFill="1" applyBorder="1" applyAlignment="1" applyProtection="1">
      <alignment horizontal="left" vertical="center" wrapText="1"/>
      <protection hidden="1"/>
    </xf>
    <xf numFmtId="0" fontId="20" fillId="8" borderId="1" xfId="0" applyFont="1" applyFill="1" applyBorder="1" applyAlignment="1" applyProtection="1">
      <alignment horizontal="center" vertical="center" wrapText="1"/>
      <protection hidden="1"/>
    </xf>
    <xf numFmtId="0" fontId="44" fillId="0" borderId="1" xfId="0" applyFont="1" applyBorder="1" applyAlignment="1">
      <alignment horizontal="justify" vertical="center" wrapText="1"/>
    </xf>
    <xf numFmtId="0" fontId="1" fillId="2" borderId="1" xfId="0" applyFont="1" applyFill="1" applyBorder="1" applyAlignment="1">
      <alignment vertical="center" wrapText="1"/>
    </xf>
    <xf numFmtId="0" fontId="12" fillId="9" borderId="1" xfId="0" applyFont="1" applyFill="1" applyBorder="1" applyAlignment="1" applyProtection="1">
      <alignment horizontal="center" vertical="center"/>
      <protection hidden="1"/>
    </xf>
    <xf numFmtId="0" fontId="25" fillId="16" borderId="1" xfId="0" applyFont="1" applyFill="1" applyBorder="1" applyAlignment="1" applyProtection="1">
      <alignment horizontal="center" vertical="center" wrapText="1"/>
      <protection hidden="1"/>
    </xf>
    <xf numFmtId="9" fontId="3" fillId="0" borderId="1" xfId="3" applyFont="1" applyBorder="1" applyAlignment="1">
      <alignment horizontal="center" vertical="center"/>
    </xf>
    <xf numFmtId="0" fontId="16" fillId="5" borderId="1" xfId="0" applyFont="1" applyFill="1" applyBorder="1" applyAlignment="1" applyProtection="1">
      <alignment horizontal="justify" vertical="center" wrapText="1"/>
      <protection hidden="1"/>
    </xf>
    <xf numFmtId="0" fontId="16" fillId="5" borderId="1" xfId="0" applyFont="1" applyFill="1" applyBorder="1" applyAlignment="1" applyProtection="1">
      <alignment horizontal="left" vertical="center" wrapText="1"/>
      <protection hidden="1"/>
    </xf>
    <xf numFmtId="0" fontId="14" fillId="17" borderId="1" xfId="0" applyFont="1" applyFill="1" applyBorder="1" applyAlignment="1" applyProtection="1">
      <alignment horizontal="center" vertical="center" wrapText="1"/>
      <protection hidden="1"/>
    </xf>
    <xf numFmtId="9" fontId="3" fillId="0" borderId="1" xfId="3" applyFont="1" applyFill="1" applyBorder="1" applyAlignment="1">
      <alignment horizontal="center" vertical="center"/>
    </xf>
    <xf numFmtId="0" fontId="14" fillId="10" borderId="1" xfId="0" applyFont="1" applyFill="1" applyBorder="1" applyAlignment="1" applyProtection="1">
      <alignment horizontal="center" vertical="center" wrapText="1"/>
      <protection hidden="1"/>
    </xf>
    <xf numFmtId="0" fontId="14" fillId="12" borderId="1" xfId="0" applyFont="1" applyFill="1" applyBorder="1" applyAlignment="1" applyProtection="1">
      <alignment horizontal="center" vertical="center" wrapText="1"/>
      <protection hidden="1"/>
    </xf>
    <xf numFmtId="0" fontId="0" fillId="0" borderId="1" xfId="0" applyBorder="1" applyAlignment="1">
      <alignment horizontal="justify" wrapText="1"/>
    </xf>
    <xf numFmtId="0" fontId="3" fillId="0" borderId="0" xfId="0" applyFont="1" applyAlignment="1">
      <alignment wrapText="1"/>
    </xf>
    <xf numFmtId="0" fontId="0" fillId="0" borderId="1" xfId="0" applyFill="1" applyBorder="1" applyAlignment="1">
      <alignment horizontal="justify" vertical="center" wrapText="1"/>
    </xf>
    <xf numFmtId="0" fontId="0" fillId="0" borderId="1" xfId="0" applyFont="1" applyFill="1" applyBorder="1" applyAlignment="1">
      <alignment horizontal="left" vertical="center" wrapText="1"/>
    </xf>
    <xf numFmtId="0" fontId="42" fillId="0" borderId="1" xfId="6" applyFill="1" applyBorder="1" applyAlignment="1">
      <alignment horizontal="left" vertical="center" wrapText="1"/>
    </xf>
    <xf numFmtId="0" fontId="0" fillId="0" borderId="1" xfId="0" applyFill="1" applyBorder="1" applyAlignment="1">
      <alignment horizontal="left" vertical="center" wrapText="1"/>
    </xf>
    <xf numFmtId="0" fontId="45" fillId="0" borderId="0" xfId="0" applyFont="1" applyAlignment="1">
      <alignment vertical="top" wrapText="1"/>
    </xf>
    <xf numFmtId="0" fontId="15" fillId="5" borderId="1" xfId="0" applyFont="1" applyFill="1" applyBorder="1" applyAlignment="1">
      <alignment vertical="center" wrapText="1"/>
    </xf>
    <xf numFmtId="0" fontId="44" fillId="0" borderId="1" xfId="0" applyFont="1" applyFill="1" applyBorder="1" applyAlignment="1">
      <alignment horizontal="justify" vertical="center" wrapText="1"/>
    </xf>
    <xf numFmtId="0" fontId="45" fillId="5" borderId="1" xfId="0" applyFont="1" applyFill="1" applyBorder="1" applyAlignment="1">
      <alignment vertical="center" wrapText="1"/>
    </xf>
    <xf numFmtId="0" fontId="45" fillId="5" borderId="1" xfId="0" applyFont="1" applyFill="1" applyBorder="1" applyAlignment="1">
      <alignment horizontal="justify" vertical="top" wrapText="1"/>
    </xf>
    <xf numFmtId="0" fontId="3" fillId="5" borderId="1" xfId="0" applyFont="1" applyFill="1" applyBorder="1"/>
    <xf numFmtId="0" fontId="45" fillId="5" borderId="1" xfId="0" applyFont="1" applyFill="1" applyBorder="1" applyAlignment="1">
      <alignment horizontal="center" vertical="center" wrapText="1"/>
    </xf>
    <xf numFmtId="0" fontId="45" fillId="5" borderId="1" xfId="0" applyFont="1" applyFill="1" applyBorder="1" applyAlignment="1">
      <alignment wrapText="1"/>
    </xf>
    <xf numFmtId="0" fontId="45" fillId="5" borderId="1" xfId="0" applyFont="1" applyFill="1" applyBorder="1" applyAlignment="1">
      <alignment horizontal="justify" vertical="center" wrapText="1"/>
    </xf>
    <xf numFmtId="0" fontId="45" fillId="5" borderId="1" xfId="0" applyFont="1" applyFill="1" applyBorder="1" applyAlignment="1">
      <alignment horizontal="justify" wrapText="1"/>
    </xf>
    <xf numFmtId="0" fontId="14" fillId="12" borderId="0" xfId="0" applyFont="1" applyFill="1" applyBorder="1" applyAlignment="1" applyProtection="1">
      <alignment horizontal="center" vertical="center" wrapText="1"/>
      <protection hidden="1"/>
    </xf>
    <xf numFmtId="0" fontId="16" fillId="0" borderId="0" xfId="0" applyFont="1" applyFill="1" applyBorder="1" applyAlignment="1" applyProtection="1">
      <alignment horizontal="left" vertical="center" wrapText="1"/>
      <protection hidden="1"/>
    </xf>
    <xf numFmtId="0" fontId="16" fillId="0" borderId="0" xfId="0" applyFont="1" applyFill="1" applyBorder="1" applyAlignment="1" applyProtection="1">
      <alignment horizontal="justify" vertical="center" wrapText="1"/>
      <protection hidden="1"/>
    </xf>
    <xf numFmtId="14" fontId="16" fillId="0" borderId="0" xfId="0" applyNumberFormat="1" applyFont="1" applyFill="1" applyBorder="1" applyAlignment="1" applyProtection="1">
      <alignment horizontal="center" vertical="center" wrapText="1"/>
      <protection hidden="1"/>
    </xf>
    <xf numFmtId="0" fontId="16" fillId="0" borderId="0" xfId="0" applyFont="1" applyFill="1" applyBorder="1" applyAlignment="1" applyProtection="1">
      <alignment horizontal="center" vertical="center" wrapText="1"/>
      <protection hidden="1"/>
    </xf>
    <xf numFmtId="0" fontId="45" fillId="5" borderId="0" xfId="0" applyFont="1" applyFill="1" applyBorder="1" applyAlignment="1">
      <alignment vertical="center" wrapText="1"/>
    </xf>
    <xf numFmtId="0" fontId="3" fillId="5" borderId="0" xfId="0" applyFont="1" applyFill="1" applyBorder="1"/>
    <xf numFmtId="0" fontId="29" fillId="10" borderId="0" xfId="0" applyFont="1" applyFill="1" applyBorder="1" applyAlignment="1" applyProtection="1">
      <alignment horizontal="center" vertical="center" wrapText="1"/>
      <protection hidden="1"/>
    </xf>
    <xf numFmtId="0" fontId="16" fillId="5" borderId="0" xfId="0" applyFont="1" applyFill="1" applyBorder="1" applyAlignment="1" applyProtection="1">
      <alignment horizontal="left" vertical="center" wrapText="1"/>
      <protection hidden="1"/>
    </xf>
    <xf numFmtId="0" fontId="18" fillId="10" borderId="0" xfId="0" applyFont="1" applyFill="1" applyBorder="1" applyAlignment="1" applyProtection="1">
      <alignment horizontal="center" vertical="center" wrapText="1"/>
      <protection hidden="1"/>
    </xf>
    <xf numFmtId="14" fontId="16" fillId="5" borderId="0" xfId="0" applyNumberFormat="1" applyFont="1" applyFill="1" applyBorder="1" applyAlignment="1" applyProtection="1">
      <alignment horizontal="center" vertical="center" wrapText="1"/>
      <protection hidden="1"/>
    </xf>
    <xf numFmtId="0" fontId="16" fillId="5" borderId="0" xfId="0" applyFont="1" applyFill="1" applyBorder="1" applyAlignment="1" applyProtection="1">
      <alignment horizontal="center" vertical="center" wrapText="1"/>
      <protection hidden="1"/>
    </xf>
    <xf numFmtId="9" fontId="3" fillId="0" borderId="0" xfId="0" applyNumberFormat="1" applyFont="1"/>
    <xf numFmtId="9" fontId="8" fillId="7" borderId="1" xfId="3" applyFont="1" applyFill="1" applyBorder="1" applyAlignment="1">
      <alignment horizontal="center" vertical="center"/>
    </xf>
    <xf numFmtId="9" fontId="3" fillId="0" borderId="0" xfId="3" applyFont="1"/>
    <xf numFmtId="9" fontId="49" fillId="0" borderId="0" xfId="0" applyNumberFormat="1" applyFont="1" applyAlignment="1">
      <alignment horizontal="center" vertical="center" wrapText="1"/>
    </xf>
    <xf numFmtId="9" fontId="50" fillId="0" borderId="0" xfId="3" applyFont="1"/>
    <xf numFmtId="9" fontId="51" fillId="0" borderId="0" xfId="3" applyFont="1" applyBorder="1"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31" fillId="0" borderId="17" xfId="0" applyFont="1" applyFill="1" applyBorder="1" applyAlignment="1" applyProtection="1">
      <alignment horizontal="center" vertical="center" wrapText="1"/>
      <protection hidden="1"/>
    </xf>
    <xf numFmtId="0" fontId="31" fillId="0" borderId="18" xfId="0" applyFont="1" applyFill="1" applyBorder="1" applyAlignment="1" applyProtection="1">
      <alignment horizontal="center" vertical="center" wrapText="1"/>
      <protection hidden="1"/>
    </xf>
    <xf numFmtId="0" fontId="19" fillId="9" borderId="6" xfId="0" applyFont="1" applyFill="1" applyBorder="1" applyAlignment="1" applyProtection="1">
      <alignment horizontal="center" vertical="center" wrapText="1"/>
      <protection hidden="1"/>
    </xf>
    <xf numFmtId="0" fontId="19" fillId="9" borderId="50" xfId="0" applyFont="1" applyFill="1" applyBorder="1" applyAlignment="1" applyProtection="1">
      <alignment horizontal="center" vertical="center" wrapText="1"/>
      <protection hidden="1"/>
    </xf>
    <xf numFmtId="0" fontId="31" fillId="0" borderId="7" xfId="0" applyFont="1" applyFill="1" applyBorder="1" applyAlignment="1" applyProtection="1">
      <alignment horizontal="center" vertical="center" wrapText="1"/>
      <protection hidden="1"/>
    </xf>
    <xf numFmtId="0" fontId="31" fillId="0" borderId="9" xfId="0" applyFont="1" applyFill="1" applyBorder="1" applyAlignment="1" applyProtection="1">
      <alignment horizontal="center" vertical="center" wrapText="1"/>
      <protection hidden="1"/>
    </xf>
    <xf numFmtId="0" fontId="31" fillId="0" borderId="11" xfId="0" applyFont="1" applyFill="1" applyBorder="1" applyAlignment="1" applyProtection="1">
      <alignment horizontal="center" vertical="center" wrapText="1"/>
      <protection hidden="1"/>
    </xf>
    <xf numFmtId="0" fontId="31" fillId="0" borderId="13" xfId="0" applyFont="1" applyFill="1" applyBorder="1" applyAlignment="1" applyProtection="1">
      <alignment horizontal="center" vertical="center" wrapText="1"/>
      <protection hidden="1"/>
    </xf>
    <xf numFmtId="0" fontId="31" fillId="0" borderId="15" xfId="0" applyFont="1" applyFill="1" applyBorder="1" applyAlignment="1" applyProtection="1">
      <alignment horizontal="center" vertical="center" wrapText="1"/>
      <protection hidden="1"/>
    </xf>
    <xf numFmtId="0" fontId="33" fillId="6" borderId="39" xfId="0" applyFont="1" applyFill="1" applyBorder="1" applyAlignment="1" applyProtection="1">
      <alignment horizontal="center" vertical="center"/>
      <protection hidden="1"/>
    </xf>
    <xf numFmtId="0" fontId="33" fillId="6" borderId="0" xfId="0" applyFont="1" applyFill="1" applyBorder="1" applyAlignment="1" applyProtection="1">
      <alignment horizontal="center" vertical="center"/>
      <protection hidden="1"/>
    </xf>
    <xf numFmtId="0" fontId="33" fillId="0" borderId="0" xfId="0" applyFont="1" applyFill="1" applyBorder="1" applyAlignment="1" applyProtection="1">
      <alignment horizontal="center" vertical="center"/>
      <protection hidden="1"/>
    </xf>
    <xf numFmtId="0" fontId="33" fillId="0" borderId="41" xfId="0" applyFont="1" applyFill="1" applyBorder="1" applyAlignment="1" applyProtection="1">
      <alignment horizontal="center" vertical="center"/>
      <protection hidden="1"/>
    </xf>
    <xf numFmtId="0" fontId="33" fillId="6" borderId="41" xfId="0" applyFont="1" applyFill="1" applyBorder="1" applyAlignment="1" applyProtection="1">
      <alignment horizontal="center" vertical="center"/>
      <protection hidden="1"/>
    </xf>
    <xf numFmtId="0" fontId="24" fillId="12" borderId="1" xfId="0" applyFont="1" applyFill="1" applyBorder="1" applyAlignment="1" applyProtection="1">
      <alignment horizontal="center" vertical="center" textRotation="90"/>
      <protection hidden="1"/>
    </xf>
    <xf numFmtId="0" fontId="19" fillId="9" borderId="1" xfId="0" applyFont="1" applyFill="1" applyBorder="1" applyAlignment="1" applyProtection="1">
      <alignment horizontal="center" vertical="center" wrapText="1"/>
      <protection hidden="1"/>
    </xf>
    <xf numFmtId="0" fontId="24" fillId="0" borderId="0" xfId="0" applyFont="1" applyFill="1" applyBorder="1" applyAlignment="1" applyProtection="1">
      <alignment horizontal="center" vertical="center"/>
      <protection hidden="1"/>
    </xf>
    <xf numFmtId="0" fontId="43" fillId="20" borderId="1" xfId="0" applyFont="1" applyFill="1" applyBorder="1" applyAlignment="1" applyProtection="1">
      <alignment horizontal="center" vertical="center" wrapText="1"/>
      <protection hidden="1"/>
    </xf>
    <xf numFmtId="0" fontId="24" fillId="10" borderId="1" xfId="0" applyFont="1" applyFill="1" applyBorder="1" applyAlignment="1" applyProtection="1">
      <alignment horizontal="center" vertical="center" textRotation="90"/>
      <protection hidden="1"/>
    </xf>
    <xf numFmtId="0" fontId="24" fillId="8" borderId="1" xfId="0" applyFont="1" applyFill="1" applyBorder="1" applyAlignment="1" applyProtection="1">
      <alignment horizontal="center" vertical="center" textRotation="90"/>
      <protection hidden="1"/>
    </xf>
    <xf numFmtId="0" fontId="34" fillId="0" borderId="0"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13" fillId="14" borderId="1" xfId="0" applyFont="1" applyFill="1" applyBorder="1" applyAlignment="1" applyProtection="1">
      <alignment horizontal="center" vertical="center" wrapText="1"/>
      <protection hidden="1"/>
    </xf>
    <xf numFmtId="0" fontId="3" fillId="15" borderId="1" xfId="0" applyFont="1" applyFill="1" applyBorder="1" applyAlignment="1" applyProtection="1">
      <alignment horizontal="center" vertical="center" wrapText="1"/>
      <protection hidden="1"/>
    </xf>
    <xf numFmtId="0" fontId="12" fillId="9" borderId="1" xfId="0" applyFont="1" applyFill="1" applyBorder="1" applyAlignment="1" applyProtection="1">
      <alignment horizontal="center" vertical="center" wrapText="1"/>
      <protection hidden="1"/>
    </xf>
    <xf numFmtId="0" fontId="12" fillId="9" borderId="1" xfId="0"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center" wrapText="1"/>
      <protection hidden="1"/>
    </xf>
    <xf numFmtId="0" fontId="38" fillId="0" borderId="0" xfId="0" applyFont="1" applyFill="1" applyBorder="1" applyAlignment="1" applyProtection="1">
      <alignment horizontal="center" vertical="center" wrapText="1"/>
      <protection hidden="1"/>
    </xf>
    <xf numFmtId="0" fontId="47" fillId="9" borderId="1" xfId="0" applyFont="1" applyFill="1" applyBorder="1" applyAlignment="1" applyProtection="1">
      <alignment horizontal="center" vertical="center" wrapText="1"/>
      <protection hidden="1"/>
    </xf>
    <xf numFmtId="0" fontId="46" fillId="9" borderId="1" xfId="0" applyFont="1" applyFill="1" applyBorder="1" applyAlignment="1" applyProtection="1">
      <alignment horizontal="center" vertical="center" wrapText="1"/>
      <protection hidden="1"/>
    </xf>
    <xf numFmtId="0" fontId="14" fillId="17" borderId="1" xfId="0" applyFont="1" applyFill="1" applyBorder="1" applyAlignment="1" applyProtection="1">
      <alignment horizontal="center" vertical="center" wrapText="1"/>
      <protection hidden="1"/>
    </xf>
    <xf numFmtId="0" fontId="14" fillId="16" borderId="1" xfId="0" applyFont="1" applyFill="1" applyBorder="1" applyAlignment="1" applyProtection="1">
      <alignment horizontal="center" vertical="center" wrapText="1"/>
      <protection hidden="1"/>
    </xf>
    <xf numFmtId="0" fontId="41" fillId="20" borderId="43" xfId="0" applyFont="1" applyFill="1" applyBorder="1" applyAlignment="1">
      <alignment horizontal="center" vertical="center" wrapText="1"/>
    </xf>
    <xf numFmtId="0" fontId="41" fillId="20" borderId="44" xfId="0" applyFont="1" applyFill="1" applyBorder="1" applyAlignment="1">
      <alignment horizontal="center" vertical="center" wrapText="1"/>
    </xf>
    <xf numFmtId="0" fontId="29" fillId="10" borderId="40" xfId="0" applyFont="1" applyFill="1" applyBorder="1" applyAlignment="1" applyProtection="1">
      <alignment horizontal="center" vertical="center" wrapText="1"/>
      <protection hidden="1"/>
    </xf>
    <xf numFmtId="0" fontId="29" fillId="10" borderId="31" xfId="0" applyFont="1" applyFill="1" applyBorder="1" applyAlignment="1" applyProtection="1">
      <alignment horizontal="center" vertical="center" wrapText="1"/>
      <protection hidden="1"/>
    </xf>
    <xf numFmtId="0" fontId="29" fillId="10" borderId="32" xfId="0" applyFont="1" applyFill="1" applyBorder="1" applyAlignment="1" applyProtection="1">
      <alignment horizontal="center" vertical="center" wrapText="1"/>
      <protection hidden="1"/>
    </xf>
    <xf numFmtId="0" fontId="37" fillId="0" borderId="0" xfId="0" applyFont="1" applyBorder="1" applyAlignment="1">
      <alignment horizontal="center" vertical="center" wrapText="1"/>
    </xf>
    <xf numFmtId="0" fontId="12" fillId="9" borderId="33" xfId="0" applyFont="1" applyFill="1" applyBorder="1" applyAlignment="1" applyProtection="1">
      <alignment horizontal="center" vertical="center" wrapText="1"/>
      <protection hidden="1"/>
    </xf>
    <xf numFmtId="0" fontId="12" fillId="9" borderId="36" xfId="0" applyFont="1" applyFill="1" applyBorder="1" applyAlignment="1" applyProtection="1">
      <alignment horizontal="center" vertical="center" wrapText="1"/>
      <protection hidden="1"/>
    </xf>
    <xf numFmtId="0" fontId="12" fillId="9" borderId="34" xfId="0" applyFont="1" applyFill="1" applyBorder="1" applyAlignment="1" applyProtection="1">
      <alignment horizontal="center" vertical="center" wrapText="1"/>
      <protection hidden="1"/>
    </xf>
    <xf numFmtId="0" fontId="12" fillId="9" borderId="37" xfId="0" applyFont="1" applyFill="1" applyBorder="1" applyAlignment="1" applyProtection="1">
      <alignment horizontal="center" vertical="center" wrapText="1"/>
      <protection hidden="1"/>
    </xf>
    <xf numFmtId="0" fontId="12" fillId="9" borderId="35" xfId="0" applyFont="1" applyFill="1" applyBorder="1" applyAlignment="1" applyProtection="1">
      <alignment horizontal="center" vertical="center" wrapText="1"/>
      <protection hidden="1"/>
    </xf>
    <xf numFmtId="0" fontId="12" fillId="9" borderId="38" xfId="0" applyFont="1" applyFill="1" applyBorder="1" applyAlignment="1" applyProtection="1">
      <alignment horizontal="center" vertical="center" wrapText="1"/>
      <protection hidden="1"/>
    </xf>
    <xf numFmtId="0" fontId="33" fillId="5" borderId="0" xfId="0" applyFont="1" applyFill="1" applyBorder="1" applyAlignment="1" applyProtection="1">
      <alignment horizontal="center" vertical="center"/>
      <protection hidden="1"/>
    </xf>
    <xf numFmtId="0" fontId="15" fillId="5" borderId="1" xfId="0" applyFont="1" applyFill="1" applyBorder="1" applyAlignment="1">
      <alignment horizontal="left" wrapText="1"/>
    </xf>
    <xf numFmtId="0" fontId="16" fillId="0" borderId="51" xfId="0" applyFont="1" applyFill="1" applyBorder="1" applyAlignment="1">
      <alignment horizontal="justify" vertical="center"/>
    </xf>
    <xf numFmtId="0" fontId="16" fillId="0" borderId="1" xfId="0" applyFont="1" applyFill="1" applyBorder="1" applyAlignment="1">
      <alignment horizontal="left" vertical="center" wrapText="1"/>
    </xf>
    <xf numFmtId="0" fontId="16" fillId="0" borderId="1" xfId="0" applyFont="1" applyFill="1" applyBorder="1" applyAlignment="1">
      <alignment horizontal="justify" vertical="center" wrapText="1"/>
    </xf>
    <xf numFmtId="14"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9" fontId="16" fillId="0" borderId="1" xfId="3" applyFont="1" applyFill="1" applyBorder="1" applyAlignment="1">
      <alignment horizontal="center" vertical="center" wrapText="1"/>
    </xf>
    <xf numFmtId="0" fontId="0" fillId="0" borderId="52" xfId="0" applyBorder="1" applyAlignment="1">
      <alignment horizontal="justify" vertical="center" wrapText="1"/>
    </xf>
    <xf numFmtId="0" fontId="0" fillId="0" borderId="53" xfId="0" applyBorder="1" applyAlignment="1">
      <alignment horizontal="justify" vertical="center" wrapText="1"/>
    </xf>
    <xf numFmtId="0" fontId="13" fillId="5" borderId="52" xfId="0" applyFont="1" applyFill="1" applyBorder="1" applyAlignment="1" applyProtection="1">
      <alignment horizontal="center" vertical="center" wrapText="1"/>
      <protection hidden="1"/>
    </xf>
    <xf numFmtId="0" fontId="13" fillId="5" borderId="53" xfId="0" applyFont="1" applyFill="1" applyBorder="1" applyAlignment="1" applyProtection="1">
      <alignment horizontal="center" vertical="center" wrapText="1"/>
      <protection hidden="1"/>
    </xf>
    <xf numFmtId="0" fontId="13" fillId="0" borderId="52" xfId="0" applyFont="1" applyFill="1" applyBorder="1" applyAlignment="1" applyProtection="1">
      <alignment horizontal="center" vertical="center" wrapText="1"/>
      <protection hidden="1"/>
    </xf>
    <xf numFmtId="0" fontId="13" fillId="0" borderId="53" xfId="0" applyFont="1" applyFill="1" applyBorder="1" applyAlignment="1" applyProtection="1">
      <alignment horizontal="center" vertical="center" wrapText="1"/>
      <protection hidden="1"/>
    </xf>
    <xf numFmtId="0" fontId="20" fillId="8" borderId="52" xfId="0" applyFont="1" applyFill="1" applyBorder="1" applyAlignment="1" applyProtection="1">
      <alignment horizontal="center" vertical="center" wrapText="1"/>
      <protection hidden="1"/>
    </xf>
    <xf numFmtId="0" fontId="20" fillId="8" borderId="53" xfId="0" applyFont="1" applyFill="1" applyBorder="1" applyAlignment="1" applyProtection="1">
      <alignment horizontal="center" vertical="center" wrapText="1"/>
      <protection hidden="1"/>
    </xf>
    <xf numFmtId="14" fontId="13" fillId="0" borderId="52" xfId="0" applyNumberFormat="1" applyFont="1" applyFill="1" applyBorder="1" applyAlignment="1" applyProtection="1">
      <alignment horizontal="center" vertical="center" wrapText="1"/>
      <protection hidden="1"/>
    </xf>
    <xf numFmtId="14" fontId="13" fillId="0" borderId="53" xfId="0" applyNumberFormat="1" applyFont="1" applyFill="1" applyBorder="1" applyAlignment="1" applyProtection="1">
      <alignment horizontal="center" vertical="center" wrapText="1"/>
      <protection hidden="1"/>
    </xf>
    <xf numFmtId="9" fontId="0" fillId="0" borderId="52" xfId="3" applyFont="1" applyBorder="1" applyAlignment="1">
      <alignment horizontal="center" vertical="center"/>
    </xf>
    <xf numFmtId="9" fontId="0" fillId="0" borderId="53" xfId="3" applyFont="1" applyBorder="1" applyAlignment="1">
      <alignment horizontal="center" vertical="center"/>
    </xf>
    <xf numFmtId="0" fontId="0" fillId="0" borderId="52" xfId="0" applyBorder="1" applyAlignment="1">
      <alignment horizontal="center"/>
    </xf>
    <xf numFmtId="0" fontId="0" fillId="0" borderId="53" xfId="0" applyBorder="1" applyAlignment="1">
      <alignment horizontal="center"/>
    </xf>
    <xf numFmtId="0" fontId="45" fillId="5" borderId="1" xfId="0" applyFont="1" applyFill="1" applyBorder="1" applyAlignment="1">
      <alignment horizontal="justify" vertical="top" wrapText="1"/>
    </xf>
  </cellXfs>
  <cellStyles count="7">
    <cellStyle name="Hipervínculo" xfId="6" builtinId="8"/>
    <cellStyle name="Normal" xfId="0" builtinId="0"/>
    <cellStyle name="Normal 2" xfId="4"/>
    <cellStyle name="Normal 2 2" xfId="5"/>
    <cellStyle name="Normal 4" xfId="1"/>
    <cellStyle name="Normal 4 2" xfId="2"/>
    <cellStyle name="Porcentaje" xfId="3" builtinId="5"/>
  </cellStyles>
  <dxfs count="8">
    <dxf>
      <font>
        <b/>
        <i val="0"/>
        <color auto="1"/>
      </font>
      <fill>
        <patternFill>
          <bgColor rgb="FFFF0000"/>
        </patternFill>
      </fill>
    </dxf>
    <dxf>
      <font>
        <b/>
        <i val="0"/>
        <color auto="1"/>
      </font>
      <fill>
        <patternFill>
          <bgColor rgb="FFFFFF00"/>
        </patternFill>
      </fill>
    </dxf>
    <dxf>
      <font>
        <color auto="1"/>
      </font>
      <fill>
        <patternFill>
          <bgColor rgb="FF00B050"/>
        </patternFill>
      </fill>
    </dxf>
    <dxf>
      <alignment horizontal="general" vertical="center" textRotation="0" indent="0" justifyLastLine="0" shrinkToFit="0" readingOrder="0"/>
    </dxf>
    <dxf>
      <alignment horizontal="center"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font>
        <strike val="0"/>
        <outline val="0"/>
        <shadow val="0"/>
        <u val="none"/>
        <vertAlign val="baseline"/>
        <sz val="11"/>
        <color auto="1"/>
        <name val="Calibri"/>
        <scheme val="minor"/>
      </font>
      <fill>
        <patternFill patternType="solid">
          <fgColor indexed="64"/>
          <bgColor theme="4" tint="0.59999389629810485"/>
        </patternFill>
      </fill>
      <alignment horizontal="general"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Portada!A1"/><Relationship Id="rId1" Type="http://schemas.openxmlformats.org/officeDocument/2006/relationships/image" Target="../media/image1.png"/><Relationship Id="rId6" Type="http://schemas.openxmlformats.org/officeDocument/2006/relationships/image" Target="../media/image5.emf"/><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13</xdr:col>
      <xdr:colOff>266700</xdr:colOff>
      <xdr:row>0</xdr:row>
      <xdr:rowOff>171450</xdr:rowOff>
    </xdr:from>
    <xdr:to>
      <xdr:col>13</xdr:col>
      <xdr:colOff>266700</xdr:colOff>
      <xdr:row>6</xdr:row>
      <xdr:rowOff>377939</xdr:rowOff>
    </xdr:to>
    <xdr:pic>
      <xdr:nvPicPr>
        <xdr:cNvPr id="4" name="Imagen 4">
          <a:extLst>
            <a:ext uri="{FF2B5EF4-FFF2-40B4-BE49-F238E27FC236}">
              <a16:creationId xmlns:a16="http://schemas.microsoft.com/office/drawing/2014/main" id="{2FC2D027-ADE1-4F31-8A56-1C00EF96E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35525" y="390525"/>
          <a:ext cx="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828675</xdr:colOff>
      <xdr:row>4</xdr:row>
      <xdr:rowOff>504825</xdr:rowOff>
    </xdr:from>
    <xdr:to>
      <xdr:col>13</xdr:col>
      <xdr:colOff>828675</xdr:colOff>
      <xdr:row>9</xdr:row>
      <xdr:rowOff>895770</xdr:rowOff>
    </xdr:to>
    <xdr:pic>
      <xdr:nvPicPr>
        <xdr:cNvPr id="7" name="Imagen 5">
          <a:hlinkClick xmlns:r="http://schemas.openxmlformats.org/officeDocument/2006/relationships" r:id="rId2"/>
          <a:extLst>
            <a:ext uri="{FF2B5EF4-FFF2-40B4-BE49-F238E27FC236}">
              <a16:creationId xmlns:a16="http://schemas.microsoft.com/office/drawing/2014/main" id="{385AE223-C8C8-48AE-9D92-BF19D453EFA0}"/>
            </a:ext>
          </a:extLst>
        </xdr:cNvPr>
        <xdr:cNvPicPr>
          <a:picLocks noChangeAspect="1" noChangeArrowheads="1"/>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9145250" y="1885950"/>
          <a:ext cx="0" cy="1375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156129</xdr:colOff>
      <xdr:row>14</xdr:row>
      <xdr:rowOff>81643</xdr:rowOff>
    </xdr:from>
    <xdr:to>
      <xdr:col>16</xdr:col>
      <xdr:colOff>2730689</xdr:colOff>
      <xdr:row>14</xdr:row>
      <xdr:rowOff>1531249</xdr:rowOff>
    </xdr:to>
    <xdr:pic>
      <xdr:nvPicPr>
        <xdr:cNvPr id="2" name="Imagen 1"/>
        <xdr:cNvPicPr>
          <a:picLocks noChangeAspect="1"/>
        </xdr:cNvPicPr>
      </xdr:nvPicPr>
      <xdr:blipFill>
        <a:blip xmlns:r="http://schemas.openxmlformats.org/officeDocument/2006/relationships" r:embed="rId4"/>
        <a:stretch>
          <a:fillRect/>
        </a:stretch>
      </xdr:blipFill>
      <xdr:spPr>
        <a:xfrm>
          <a:off x="16729629" y="19771179"/>
          <a:ext cx="2574560" cy="1449606"/>
        </a:xfrm>
        <a:prstGeom prst="rect">
          <a:avLst/>
        </a:prstGeom>
      </xdr:spPr>
    </xdr:pic>
    <xdr:clientData/>
  </xdr:twoCellAnchor>
  <xdr:twoCellAnchor editAs="oneCell">
    <xdr:from>
      <xdr:col>16</xdr:col>
      <xdr:colOff>149679</xdr:colOff>
      <xdr:row>14</xdr:row>
      <xdr:rowOff>1627509</xdr:rowOff>
    </xdr:from>
    <xdr:to>
      <xdr:col>16</xdr:col>
      <xdr:colOff>2757904</xdr:colOff>
      <xdr:row>14</xdr:row>
      <xdr:rowOff>3096070</xdr:rowOff>
    </xdr:to>
    <xdr:pic>
      <xdr:nvPicPr>
        <xdr:cNvPr id="3" name="Imagen 2"/>
        <xdr:cNvPicPr>
          <a:picLocks noChangeAspect="1"/>
        </xdr:cNvPicPr>
      </xdr:nvPicPr>
      <xdr:blipFill>
        <a:blip xmlns:r="http://schemas.openxmlformats.org/officeDocument/2006/relationships" r:embed="rId5"/>
        <a:stretch>
          <a:fillRect/>
        </a:stretch>
      </xdr:blipFill>
      <xdr:spPr>
        <a:xfrm>
          <a:off x="16723179" y="21317045"/>
          <a:ext cx="2608225" cy="1468561"/>
        </a:xfrm>
        <a:prstGeom prst="rect">
          <a:avLst/>
        </a:prstGeom>
      </xdr:spPr>
    </xdr:pic>
    <xdr:clientData/>
  </xdr:twoCellAnchor>
  <xdr:twoCellAnchor editAs="oneCell">
    <xdr:from>
      <xdr:col>16</xdr:col>
      <xdr:colOff>47626</xdr:colOff>
      <xdr:row>15</xdr:row>
      <xdr:rowOff>206375</xdr:rowOff>
    </xdr:from>
    <xdr:to>
      <xdr:col>16</xdr:col>
      <xdr:colOff>2841626</xdr:colOff>
      <xdr:row>15</xdr:row>
      <xdr:rowOff>1825625</xdr:rowOff>
    </xdr:to>
    <xdr:pic>
      <xdr:nvPicPr>
        <xdr:cNvPr id="6" name="Imagen 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827626" y="24034750"/>
          <a:ext cx="2794000"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117753</xdr:colOff>
      <xdr:row>6</xdr:row>
      <xdr:rowOff>122465</xdr:rowOff>
    </xdr:from>
    <xdr:to>
      <xdr:col>11</xdr:col>
      <xdr:colOff>2102359</xdr:colOff>
      <xdr:row>13</xdr:row>
      <xdr:rowOff>1008575</xdr:rowOff>
    </xdr:to>
    <xdr:pic>
      <xdr:nvPicPr>
        <xdr:cNvPr id="2" name="Imagen 1"/>
        <xdr:cNvPicPr>
          <a:picLocks noChangeAspect="1"/>
        </xdr:cNvPicPr>
      </xdr:nvPicPr>
      <xdr:blipFill>
        <a:blip xmlns:r="http://schemas.openxmlformats.org/officeDocument/2006/relationships" r:embed="rId1"/>
        <a:stretch>
          <a:fillRect/>
        </a:stretch>
      </xdr:blipFill>
      <xdr:spPr>
        <a:xfrm>
          <a:off x="14704610" y="2163536"/>
          <a:ext cx="1984606" cy="11174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828675</xdr:colOff>
      <xdr:row>4</xdr:row>
      <xdr:rowOff>0</xdr:rowOff>
    </xdr:from>
    <xdr:to>
      <xdr:col>8</xdr:col>
      <xdr:colOff>828675</xdr:colOff>
      <xdr:row>17</xdr:row>
      <xdr:rowOff>457736</xdr:rowOff>
    </xdr:to>
    <xdr:pic>
      <xdr:nvPicPr>
        <xdr:cNvPr id="4" name="Imagen 5">
          <a:hlinkClick xmlns:r="http://schemas.openxmlformats.org/officeDocument/2006/relationships" r:id="rId1"/>
          <a:extLst>
            <a:ext uri="{FF2B5EF4-FFF2-40B4-BE49-F238E27FC236}">
              <a16:creationId xmlns:a16="http://schemas.microsoft.com/office/drawing/2014/main" id="{F178C53D-E93D-4439-8ECB-EA12056C96C8}"/>
            </a:ext>
          </a:extLst>
        </xdr:cNvPr>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7840325" y="1895475"/>
          <a:ext cx="0" cy="1369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828675</xdr:colOff>
      <xdr:row>4</xdr:row>
      <xdr:rowOff>0</xdr:rowOff>
    </xdr:from>
    <xdr:to>
      <xdr:col>8</xdr:col>
      <xdr:colOff>828675</xdr:colOff>
      <xdr:row>17</xdr:row>
      <xdr:rowOff>461970</xdr:rowOff>
    </xdr:to>
    <xdr:pic>
      <xdr:nvPicPr>
        <xdr:cNvPr id="5" name="Imagen 5">
          <a:hlinkClick xmlns:r="http://schemas.openxmlformats.org/officeDocument/2006/relationships" r:id="rId1"/>
          <a:extLst>
            <a:ext uri="{FF2B5EF4-FFF2-40B4-BE49-F238E27FC236}">
              <a16:creationId xmlns:a16="http://schemas.microsoft.com/office/drawing/2014/main" id="{CC9B088D-3148-4AE0-B5F1-45CA34C2CA9F}"/>
            </a:ext>
          </a:extLst>
        </xdr:cNvPr>
        <xdr:cNvPicPr>
          <a:picLocks noChangeAspect="1" noChangeArrowheads="1"/>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7840325" y="1895475"/>
          <a:ext cx="0" cy="1373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BASE OCULTAR"/>
      <sheetName val="Hoja1"/>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Objetivos"/>
      <sheetName val="Tormenta riesgos"/>
      <sheetName val="Afinidad riesgos"/>
      <sheetName val="Riesgos vs. objetivos"/>
      <sheetName val="VALORACION"/>
      <sheetName val="CALIFICACION"/>
      <sheetName val="MAPA"/>
      <sheetName val="CAUSAS"/>
      <sheetName val="IMPACTO"/>
      <sheetName val="ARE"/>
      <sheetName val="NO BORRAR"/>
      <sheetName val="EVALUACIÓN RIESGOS Y CONTROLES"/>
      <sheetName val="Verific riesgos auditoria 1"/>
      <sheetName val="MATRIZ DE RIESGOS (2)"/>
      <sheetName val="PRODUCTOS PA"/>
      <sheetName val="ENTREGABLES PA "/>
      <sheetName val="OFERTA"/>
      <sheetName val="DEMANDA"/>
      <sheetName val="MIxto"/>
      <sheetName val="Listas"/>
      <sheetName val="SELECCION DE MUESTRAS"/>
      <sheetName val="SELECCIÓN DE MUESTRAS"/>
      <sheetName val="IDR"/>
      <sheetName val="MED"/>
      <sheetName val="CAL"/>
      <sheetName val="MR"/>
      <sheetName val="FUENTES"/>
      <sheetName val="MAPEO"/>
      <sheetName val="Objetivos y propositos"/>
      <sheetName val="Resumen 2"/>
      <sheetName val="Tablas para graficos"/>
      <sheetName val="Hoja6"/>
      <sheetName val="Hoja7"/>
      <sheetName val="Matriz integral"/>
      <sheetName val="Controles y V. "/>
      <sheetName val="Eventos_Materialización"/>
      <sheetName val="Hoja8"/>
      <sheetName val="Hoja11"/>
      <sheetName val="Resumen"/>
      <sheetName val="Resumen de Riesgos y Controles"/>
      <sheetName val="Hoja5"/>
      <sheetName val="Hoja4"/>
      <sheetName val="Recursos"/>
      <sheetName val="Riesgos por Cargo"/>
      <sheetName val="Riesgos por area"/>
      <sheetName val="Control de cambios"/>
      <sheetName val="DESCRIPCION ACTIVIDADES"/>
      <sheetName val="FLUJOGRAMA"/>
      <sheetName val="IDENTIFICACIÓN DEL RIESGO"/>
      <sheetName val="DOFA"/>
      <sheetName val="criterios impacto R de Corr"/>
      <sheetName val="V. riesgos inhe"/>
      <sheetName val="EVALUACION DE CONTROLES"/>
      <sheetName val="MATRIZ DE RIESGOS"/>
      <sheetName val="Revision MATRIZ DE RIESGOS"/>
      <sheetName val="Hoja14"/>
      <sheetName val="Matriz integrada"/>
      <sheetName val="Cronograma"/>
      <sheetName val="Plan de Trabajo"/>
      <sheetName val="Matriz"/>
      <sheetName val="Listas Plantilla"/>
      <sheetName val="CRITERIOS RIESGOS CORRUP."/>
      <sheetName val="EVENTOS DE MATERIALIZACION"/>
      <sheetName val="PROBAB RIESGOS "/>
      <sheetName val="MATRIZ ANTERIOR"/>
      <sheetName val="blank"/>
    </sheetNames>
    <definedNames>
      <definedName name="ExcesoPorcentajeCompletado" refersTo="#¡REF!"/>
      <definedName name="PeríodoEnPlan" refersTo="#¡REF!"/>
      <definedName name="PeríodoReal" refersTo="#¡REF!" sheetId="81"/>
      <definedName name="PeríodoReal"/>
      <definedName name="X" refersTo="#¡REF!"/>
    </definedNames>
    <sheetDataSet>
      <sheetData sheetId="0" refreshError="1"/>
      <sheetData sheetId="1" refreshError="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2" refreshError="1"/>
      <sheetData sheetId="3" refreshError="1"/>
      <sheetData sheetId="4" refreshError="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32" refreshError="1"/>
      <sheetData sheetId="33" refreshError="1"/>
      <sheetData sheetId="34" refreshError="1">
        <row r="1">
          <cell r="F1" t="str">
            <v>SI</v>
          </cell>
          <cell r="G1" t="str">
            <v>EVITAR</v>
          </cell>
          <cell r="I1" t="str">
            <v>POLITICA</v>
          </cell>
        </row>
        <row r="2">
          <cell r="F2" t="str">
            <v>NO</v>
          </cell>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row r="2">
          <cell r="D2" t="str">
            <v>1 MUY BAJA</v>
          </cell>
          <cell r="E2" t="str">
            <v xml:space="preserve">1) La eventualidad de ocurrencia es muy baja, casi nula. </v>
          </cell>
          <cell r="F2" t="str">
            <v>1) Afecta la información de pública de uso interno de la persona que ejecuta el proceso.</v>
          </cell>
          <cell r="G2" t="str">
            <v>1 MUY BAJO</v>
          </cell>
        </row>
        <row r="3">
          <cell r="B3" t="str">
            <v>DIRECCIÓN DE AMBIENTE Y DESARROLLO SOSTENIBLE</v>
          </cell>
          <cell r="D3" t="str">
            <v>2 BAJA</v>
          </cell>
          <cell r="E3" t="str">
            <v>1) El evento nunca ha ocurrido</v>
          </cell>
          <cell r="F3" t="str">
            <v>1) Afecta sólo a la persona que ejecuta el proceso.
Afecta la disponibilidad 1 hora en el día laboral</v>
          </cell>
          <cell r="G3" t="str">
            <v>2 BAJO</v>
          </cell>
        </row>
        <row r="4">
          <cell r="B4" t="str">
            <v>DIRECCIÓN DE DESARROLLO DIGITAL</v>
          </cell>
          <cell r="D4" t="str">
            <v>3 MODERADA</v>
          </cell>
          <cell r="E4" t="str">
            <v>1) El evento ocurre anualmente</v>
          </cell>
          <cell r="F4" t="str">
            <v xml:space="preserve">1) Ante el personal que ejecuta la actividad </v>
          </cell>
          <cell r="G4" t="str">
            <v>3 MODERADO</v>
          </cell>
        </row>
        <row r="5">
          <cell r="B5" t="str">
            <v>DIRECCIÓN DE DESARROLLO RURAL SOSTENIBLE</v>
          </cell>
          <cell r="D5" t="str">
            <v>4 ALTA</v>
          </cell>
          <cell r="E5" t="str">
            <v>1) Ocurre ente el 0 – 19% de los casos</v>
          </cell>
          <cell r="F5" t="str">
            <v>1) Cambios leves y reversibles en el entorno</v>
          </cell>
          <cell r="G5" t="str">
            <v>4 ALTO</v>
          </cell>
        </row>
        <row r="6">
          <cell r="B6" t="str">
            <v>DIRECCIÓN DE DESARROLLO SOCIAL</v>
          </cell>
          <cell r="D6" t="str">
            <v>5 MUY ALTA</v>
          </cell>
          <cell r="E6" t="str">
            <v>1) Se requieren recursos o  habilidades extremadamente especializadas para explotar la vulnerabilidad</v>
          </cell>
          <cell r="F6" t="str">
            <v>1) Daños puntuales o menores en instalaciones, reparables sin necesidad de suspensión de actividades</v>
          </cell>
          <cell r="G6" t="str">
            <v>5 MUY ALTO</v>
          </cell>
        </row>
        <row r="7">
          <cell r="B7" t="str">
            <v>DIRECCIÓN DE DESARROLLO URBANO</v>
          </cell>
          <cell r="E7" t="str">
            <v>1) La situación de exposición se presenta de manera eventual en la jornada laboral.</v>
          </cell>
          <cell r="F7" t="str">
            <v>1) La pérdida de exactitud y completitud afecta a la persona que ejecuta el proceso y conlleva un impacto no significativo para la entidad o entes externos</v>
          </cell>
        </row>
        <row r="8">
          <cell r="B8" t="str">
            <v>DIRECCIÓN DE DESCENTRALIZACIÓN Y DESARROLLO REGIONAL</v>
          </cell>
          <cell r="E8" t="str">
            <v>2) El evento ocurre semestralmente</v>
          </cell>
          <cell r="F8" t="str">
            <v xml:space="preserve">1) Interrupción de labores &lt;  medio día </v>
          </cell>
        </row>
        <row r="9">
          <cell r="B9" t="str">
            <v>DIRECCIÓN DE ESTUDIOS ECONÓMICOS</v>
          </cell>
          <cell r="E9" t="str">
            <v>2) El evento ocurre una de cada 20 veces que se realiza la actividad</v>
          </cell>
          <cell r="F9" t="str">
            <v>1) Lesiones o enfermedades que no requieren incapacidad</v>
          </cell>
        </row>
        <row r="10">
          <cell r="B10" t="str">
            <v>DIRECCIÓN DE INFRAESTRUCTURA Y ENERGIA SOSTENIBLE</v>
          </cell>
          <cell r="E10" t="str">
            <v>2) El evento podría ocurrir sólo bajo circunstancias muy excepcionales.</v>
          </cell>
          <cell r="F10" t="str">
            <v>1) Ningún costo o pérdidas financieras insignificantes  o  variaciones de Hasta 0.5% del presupuesto de la entidad</v>
          </cell>
        </row>
        <row r="11">
          <cell r="B11" t="str">
            <v>DIRECCIÓN DE INNOVACIÓN Y DESARROLLO EMPRESARIAL</v>
          </cell>
          <cell r="E11" t="str">
            <v>2) Ocurre ente el 20 – 39% de los casos</v>
          </cell>
          <cell r="F11" t="str">
            <v>1) Problemas menores con los objetivos estratégicos. Existe posibilidad de ajustar el plan de trabajo o esquema táctico.</v>
          </cell>
        </row>
        <row r="12">
          <cell r="B12" t="str">
            <v>DIRECCIÓN DE INVERSIONES Y FINANZAS PÚBLICAS</v>
          </cell>
          <cell r="E12" t="str">
            <v>2) Se requieren recursos o habilidades de Administrador del Sistema o programador experimentado para explotar la vulnerabilidad</v>
          </cell>
          <cell r="F12" t="str">
            <v>1) Sin consecuencia en procesos ni actividades</v>
          </cell>
        </row>
        <row r="13">
          <cell r="B13" t="str">
            <v>DIRECCIÓN DE JUSTICIA SEGURIDAD Y GOBIERNO</v>
          </cell>
          <cell r="E13" t="str">
            <v>2) La situación de exposición se puede presentar alguna vez en un periodo de tiempo corto durante la jornada laboral</v>
          </cell>
          <cell r="F13" t="str">
            <v>2) Afecta al personal del área que lidera el  proceso 
Afecta la disponibilidad de la información en el horario laboral entre semana (5x8).</v>
          </cell>
        </row>
        <row r="14">
          <cell r="B14" t="str">
            <v>DIRECCIÓN DE SEGUIMIENTO Y EVALUACION DE   POLITICAS PÚBLICAS</v>
          </cell>
          <cell r="E14" t="str">
            <v xml:space="preserve">3) El evento ocurre mensualmente </v>
          </cell>
          <cell r="F14" t="str">
            <v>2) Afecta la información pública del  área que lidera el  proceso.</v>
          </cell>
        </row>
        <row r="15">
          <cell r="B15" t="str">
            <v>DIRECCIÓN DE VIGILANCIA DE LAS REGALÍAS</v>
          </cell>
          <cell r="E15" t="str">
            <v>3) El evento ocurre una de cada 10 veces que se realiza la actividad</v>
          </cell>
          <cell r="F15" t="str">
            <v>2) Ante el personal del área que lidera el proceso.</v>
          </cell>
        </row>
        <row r="16">
          <cell r="B16" t="str">
            <v>DIRECCIÓN DEL SISTEMA GENERAL DE REGALIAS</v>
          </cell>
          <cell r="E16" t="str">
            <v>3) El evento podría ocurrir en algún momento.</v>
          </cell>
          <cell r="F16" t="str">
            <v>2) Cambios leves pero irreversibles en el entorno</v>
          </cell>
        </row>
        <row r="17">
          <cell r="B17" t="str">
            <v>DIRECCION GENERAL</v>
          </cell>
          <cell r="E17" t="str">
            <v>3) Ocurre ente el 40 – 59% de los casos</v>
          </cell>
          <cell r="F17" t="str">
            <v xml:space="preserve">2) Daños parcial de instalaciones de una dependencia, reparables con afectación de actividades máx. 1 día
</v>
          </cell>
        </row>
        <row r="18">
          <cell r="B18" t="str">
            <v xml:space="preserve">GRUPO CONPES </v>
          </cell>
          <cell r="E18" t="str">
            <v>3) Se requieren recursos o habilidades básicas de usuario TI y conocimientos   generales del negocio para explotar la vulnerabilidad</v>
          </cell>
          <cell r="F18" t="str">
            <v>2) Incremento de costos menos del 5% o variación Mayor o igual al 0.5% y menor al 5 % del presupuesto de la entidad</v>
          </cell>
        </row>
        <row r="19">
          <cell r="B19" t="str">
            <v xml:space="preserve">GRUPO DE COMUNICACIONES Y RELACIONES PÚBLICAS </v>
          </cell>
          <cell r="E19" t="str">
            <v>3) La situación se puede presentar alguna vez por un periodo de tiempo prolongado durante la jornada laboral.</v>
          </cell>
          <cell r="F19" t="str">
            <v>2) Incumplimiento de actividades que no generan reproceso.  Existe posibilidad de reprogramar la actividad o ajustar el plan de trabajo.</v>
          </cell>
        </row>
        <row r="20">
          <cell r="B20" t="str">
            <v>GRUPO DE CONTRATACION</v>
          </cell>
          <cell r="E20" t="str">
            <v>4) El evento ocurre semanalmente</v>
          </cell>
          <cell r="F20" t="str">
            <v>2) La pérdida de exactitud y completitud afecta al personal interno del proceso y conlleva un impacto no significativo para la entidad o entes externos</v>
          </cell>
        </row>
        <row r="21">
          <cell r="B21" t="str">
            <v>GRUPO DE MODERNIZACION DEL ESTADO</v>
          </cell>
          <cell r="E21" t="str">
            <v>4) El evento ocurre una de cada 5 veces que se realiza la actividad</v>
          </cell>
          <cell r="F21" t="str">
            <v xml:space="preserve">2) Interrupción de actividades entre 5 horas y  1 día </v>
          </cell>
        </row>
        <row r="22">
          <cell r="B22" t="str">
            <v>GRUPO DE PLANEACION</v>
          </cell>
          <cell r="E22" t="str">
            <v xml:space="preserve">4) El evento puede ocurrir  algunas veces. </v>
          </cell>
          <cell r="F22" t="str">
            <v xml:space="preserve">2) Lesiones o enfermedades con incapacidad menor a una semana
</v>
          </cell>
        </row>
        <row r="23">
          <cell r="B23" t="str">
            <v>GRUPO DE PROYECTOS ESPECIALES</v>
          </cell>
          <cell r="E23" t="str">
            <v>4) Ocurre entre el 60 – 79% de los casos</v>
          </cell>
          <cell r="F23" t="str">
            <v>2) Restricciones para lograr los objetivos estrategicos.</v>
          </cell>
        </row>
        <row r="24">
          <cell r="B24" t="str">
            <v>OFICINA ASESORA JURÍDICA</v>
          </cell>
          <cell r="E24" t="str">
            <v>4) Se requieren recursos o habilidades muy limitadas para explotar la vulnerabilidad</v>
          </cell>
          <cell r="F24" t="str">
            <v>3) Afecta la información pública de otras áreas, procesos o personas en la Entidad</v>
          </cell>
        </row>
        <row r="25">
          <cell r="B25" t="str">
            <v>OFICINA DE CONTROL INTERNO</v>
          </cell>
          <cell r="E25" t="str">
            <v>4) La situación de exposición se puede presentar varias veces por periodos de tiempo corto durante la jornada laboral</v>
          </cell>
          <cell r="F25" t="str">
            <v>3) Afecta otras áreas, procesos o personas en la Entidad 
Afecta la disponibilidad de la información en el horario laboral entre semana, e incluyendo los sábados  (6x10)</v>
          </cell>
        </row>
        <row r="26">
          <cell r="B26" t="str">
            <v xml:space="preserve">OFICINA DE TECNOLOGIAS Y SISTEMAS DE INFORMACIÓN  </v>
          </cell>
          <cell r="E26" t="str">
            <v>5) El evento ocurre  diariamente</v>
          </cell>
          <cell r="F26" t="str">
            <v xml:space="preserve">3) Ante otras áreas de la Entidad </v>
          </cell>
        </row>
        <row r="27">
          <cell r="B27" t="str">
            <v>SECRETARIA GENERAL</v>
          </cell>
          <cell r="E27" t="str">
            <v>5) El evento ocurre una de cada dos veces que se realiza la actividad</v>
          </cell>
          <cell r="F27" t="str">
            <v>3) Cambios moderados en el entorno de carácter reversible</v>
          </cell>
        </row>
        <row r="28">
          <cell r="B28" t="str">
            <v>SUBDIRECCIÓN ADMINISTRATIVA</v>
          </cell>
          <cell r="E28" t="str">
            <v>5) No se requiere ningún recurso o  habilidad especial. para explotar la vulnerabilidad</v>
          </cell>
          <cell r="F28" t="str">
            <v>3) Daños parcial de instalaciones de algunas dependencias, reparables con afectación de actividades máx. 1 semana</v>
          </cell>
        </row>
        <row r="29">
          <cell r="B29" t="str">
            <v>SUBDIRECCIÓN DE GESTIÓN Y DESARROLLO DE TALENTO HUMANO</v>
          </cell>
          <cell r="E29" t="str">
            <v>5) Ocurre entre el 80-100% de los casos</v>
          </cell>
          <cell r="F29" t="str">
            <v>3) Impacto en cumplimiento de actividades  o en salidas de proceso, que pueden generar reprocesos</v>
          </cell>
        </row>
        <row r="30">
          <cell r="B30" t="str">
            <v>SUBDIRECCIÓN FINANCIERA</v>
          </cell>
          <cell r="E30" t="str">
            <v>5) Se espera que el evento ocurra en la mayoría de las circunstancias.</v>
          </cell>
          <cell r="F30" t="str">
            <v>3) Incremento de costos entre el 5% y 10% o variacion Mayor o igual al 5 % y menor al 10 % del presupuesto de la entidad</v>
          </cell>
        </row>
        <row r="31">
          <cell r="B31" t="str">
            <v>SUBDIRECCION GENERAL SECTORIAL</v>
          </cell>
          <cell r="E31" t="str">
            <v>5) La situación de exposición se puede presentar varias veces por periodos de tiempo largo durante la jornada laboral</v>
          </cell>
          <cell r="F31" t="str">
            <v>3) Incumplimiento de algunos aspectos de los objetivos estrategicos.</v>
          </cell>
        </row>
        <row r="32">
          <cell r="B32" t="str">
            <v>SUBDIRECCIÓN GENERAL TERRITORIAL</v>
          </cell>
          <cell r="F32" t="str">
            <v>3) Información cuya pérdida de exactitud y completitud afecta otras áreas, procesos o personas en la Entidad y puede conllevar un impacto negativo de índole legal o económica, retrasar   sus   funciones,   o   generar   pérdida   de   imagen
a funcionarios de la entidad
.</v>
          </cell>
        </row>
        <row r="33">
          <cell r="F33" t="str">
            <v>3) Interrupción de actividades de más de un1 día a 1 semana</v>
          </cell>
        </row>
        <row r="34">
          <cell r="F34" t="str">
            <v>3) Lesiones o enfermedades con incapacidad entre una semana y 29 dias</v>
          </cell>
        </row>
        <row r="35">
          <cell r="F35" t="str">
            <v>3) Pérdidas o perjuicios en un área o dependencia de la entidad</v>
          </cell>
        </row>
        <row r="36">
          <cell r="F36" t="str">
            <v>4) Afecta la información reservada y clasificada del área, procesos o personas en la Entidad</v>
          </cell>
        </row>
        <row r="37">
          <cell r="F37" t="str">
            <v>4) Afecta una entidad con las que interactúa el DNP</v>
          </cell>
        </row>
        <row r="38">
          <cell r="F38" t="str">
            <v>4) Afecta la disponibilidad de la información en el horario todos los días menos las primeras horas del día no laborales (7x20)</v>
          </cell>
        </row>
        <row r="39">
          <cell r="F39" t="str">
            <v>4) Ante las entidades con las que interactúa la entidad</v>
          </cell>
        </row>
        <row r="40">
          <cell r="F40" t="str">
            <v xml:space="preserve">4)Incumplimiento de requisitos legales. </v>
          </cell>
        </row>
        <row r="41">
          <cell r="F41" t="str">
            <v xml:space="preserve">4)Medidas por entes de  control  </v>
          </cell>
        </row>
        <row r="42">
          <cell r="F42" t="str">
            <v xml:space="preserve">4) Multas a la Entidad  Prórrogas </v>
          </cell>
        </row>
        <row r="43">
          <cell r="F43" t="str">
            <v>4) Cambios moderados en el entorno pero irreversibles</v>
          </cell>
        </row>
        <row r="44">
          <cell r="F44" t="str">
            <v>4) Daños importantes en instalaciones afectando varias dependencias, cuya reparación comprometerá su uso máx.1 semana</v>
          </cell>
        </row>
        <row r="45">
          <cell r="F45" t="str">
            <v xml:space="preserve">4) Impacto en el cumplimiento de procesos, productos DNP, en indicadores de proceso, en planes de acción, </v>
          </cell>
        </row>
        <row r="46">
          <cell r="F46" t="str">
            <v>4) Incremento de costos entre el 10% y 20% o variación Mayor o igual al 10% y menor al 15 % del presupuesto de la entidad</v>
          </cell>
        </row>
        <row r="47">
          <cell r="F47" t="str">
            <v>4) Incumplimiento parcial de los objetivos estrategicos o incumplimiento de algunos de ellos</v>
          </cell>
        </row>
        <row r="48">
          <cell r="F48" t="str">
            <v>4) La pérdida de exactitud y completitud afecta una entidad con las que interactúa el DNP y puede conllevar un impacto negativo de índole legal o económica, retrasar sus funciones, o generar pérdidas de imagen severas de la entidad.</v>
          </cell>
        </row>
        <row r="49">
          <cell r="F49" t="str">
            <v>4) Interrupción de actividades entre 1-2 semanas</v>
          </cell>
        </row>
        <row r="50">
          <cell r="F50" t="str">
            <v>4) Lesiones o enfermedades con incapacidad entre 30 dias y 6 meses</v>
          </cell>
        </row>
        <row r="51">
          <cell r="F51" t="str">
            <v>4) Pérdidas o perjuicios que afectan  a la entidad</v>
          </cell>
        </row>
        <row r="52">
          <cell r="F52" t="str">
            <v>5)  Perjuicios a personas fuera de la entidad, detrimento patrimonial o deterioro significativo de la imagen de la entidad</v>
          </cell>
        </row>
        <row r="53">
          <cell r="F53" t="str">
            <v>5) Afecta dos o más entidades con las que interactúa en DNP</v>
          </cell>
        </row>
        <row r="54">
          <cell r="F54" t="str">
            <v>5)Afecta la disponibilidad de la información en tiempo completo, todos los días y todas las horas (7x24)</v>
          </cell>
        </row>
        <row r="55">
          <cell r="F55" t="str">
            <v>5) Afecta la información reservada y clasificada de las entidades con las que interactúa el DNP</v>
          </cell>
        </row>
        <row r="56">
          <cell r="F56" t="str">
            <v>5) Afectación total de instalaciones, de difícil reparación, que impedirán su uso por más de 15 días</v>
          </cell>
        </row>
        <row r="57">
          <cell r="F57" t="str">
            <v xml:space="preserve">5) Ante el nivel nacional e internacional.  </v>
          </cell>
        </row>
        <row r="58">
          <cell r="F58" t="str">
            <v>5)Inclumplimiento de requisitos legales que genera sanciones legales.</v>
          </cell>
        </row>
        <row r="59">
          <cell r="F59" t="str">
            <v>5)Proceso disciplinario</v>
          </cell>
        </row>
        <row r="60">
          <cell r="F60" t="str">
            <v>5) Cambios considerables en el entorno</v>
          </cell>
        </row>
        <row r="61">
          <cell r="F61" t="str">
            <v>5) Impacto en cumplimiento de objetivos y metas institucionales</v>
          </cell>
        </row>
        <row r="62">
          <cell r="F62" t="str">
            <v>5) Incremento de costos más del 20% o  variación Mayor o igual al 15% del presupuesto de la entidad</v>
          </cell>
        </row>
        <row r="63">
          <cell r="F63" t="str">
            <v>5) Incumplimiento total de los objetivos estratègicos</v>
          </cell>
        </row>
        <row r="64">
          <cell r="F64" t="str">
            <v>5) La pérdida de exactitud y completitud afecta dos o más entidades con las que interactúa en DNP y puede conllevar un impacto negativo de índole legal o económica, retrasar sus funciones, o generar pérdidas de imagen severas de la entidad.</v>
          </cell>
        </row>
        <row r="65">
          <cell r="F65" t="str">
            <v>5) Interrupción de llabores mayor a 2 semanas</v>
          </cell>
        </row>
        <row r="66">
          <cell r="F66" t="str">
            <v>5) Lesiones o enfermedades graves o irreparables (con incapacidad permamente o invalidez)</v>
          </cell>
        </row>
      </sheetData>
      <sheetData sheetId="44" refreshError="1"/>
      <sheetData sheetId="45" refreshError="1"/>
      <sheetData sheetId="46" refreshError="1"/>
      <sheetData sheetId="47" refreshError="1"/>
      <sheetData sheetId="48" refreshError="1"/>
      <sheetData sheetId="49" refreshError="1"/>
      <sheetData sheetId="50" refreshError="1">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tables/table1.xml><?xml version="1.0" encoding="utf-8"?>
<table xmlns="http://schemas.openxmlformats.org/spreadsheetml/2006/main" id="1" name="Tabla1" displayName="Tabla1" ref="A2:C11" totalsRowShown="0" headerRowDxfId="7" dataDxfId="6">
  <autoFilter ref="A2:C11"/>
  <tableColumns count="3">
    <tableColumn id="1" name="Versión" dataDxfId="5"/>
    <tableColumn id="2" name="Fecha" dataDxfId="4"/>
    <tableColumn id="3" name="Control de Cambios" dataDxfId="3"/>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ifc.gov.co/gestion-control/planeacion/plan-anticorrupcion-atencion-al-ciudadano/plan-anticorrupcion-atencion-al-ciudadano-3&amp;download=Y" TargetMode="External"/><Relationship Id="rId1" Type="http://schemas.openxmlformats.org/officeDocument/2006/relationships/hyperlink" Target="https://www.ifc.gov.co/portafolio-servicios/politicas-institucionales-lineamiento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about:blan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6"/>
  <sheetViews>
    <sheetView workbookViewId="0">
      <selection activeCell="D5" sqref="D5"/>
    </sheetView>
  </sheetViews>
  <sheetFormatPr baseColWidth="10" defaultRowHeight="15" x14ac:dyDescent="0.25"/>
  <sheetData>
    <row r="2" spans="1:2" x14ac:dyDescent="0.25">
      <c r="A2" s="174" t="s">
        <v>17</v>
      </c>
      <c r="B2" s="1" t="s">
        <v>9</v>
      </c>
    </row>
    <row r="3" spans="1:2" x14ac:dyDescent="0.25">
      <c r="A3" s="174"/>
      <c r="B3" t="s">
        <v>10</v>
      </c>
    </row>
    <row r="4" spans="1:2" x14ac:dyDescent="0.25">
      <c r="A4" s="174"/>
      <c r="B4" t="s">
        <v>11</v>
      </c>
    </row>
    <row r="5" spans="1:2" x14ac:dyDescent="0.25">
      <c r="A5" s="174"/>
      <c r="B5" t="s">
        <v>12</v>
      </c>
    </row>
    <row r="6" spans="1:2" x14ac:dyDescent="0.25">
      <c r="A6" s="174"/>
      <c r="B6" t="s">
        <v>13</v>
      </c>
    </row>
    <row r="7" spans="1:2" x14ac:dyDescent="0.25">
      <c r="A7" s="174"/>
      <c r="B7" t="s">
        <v>14</v>
      </c>
    </row>
    <row r="8" spans="1:2" x14ac:dyDescent="0.25">
      <c r="A8" s="2"/>
      <c r="B8" t="s">
        <v>18</v>
      </c>
    </row>
    <row r="9" spans="1:2" x14ac:dyDescent="0.25">
      <c r="A9" s="2"/>
      <c r="B9" t="s">
        <v>19</v>
      </c>
    </row>
    <row r="10" spans="1:2" x14ac:dyDescent="0.25">
      <c r="A10" s="2"/>
      <c r="B10" t="s">
        <v>20</v>
      </c>
    </row>
    <row r="11" spans="1:2" x14ac:dyDescent="0.25">
      <c r="A11" s="2"/>
      <c r="B11" t="s">
        <v>21</v>
      </c>
    </row>
    <row r="12" spans="1:2" x14ac:dyDescent="0.25">
      <c r="A12" s="2"/>
      <c r="B12" t="s">
        <v>22</v>
      </c>
    </row>
    <row r="13" spans="1:2" x14ac:dyDescent="0.25">
      <c r="A13" s="2"/>
      <c r="B13" t="s">
        <v>23</v>
      </c>
    </row>
    <row r="14" spans="1:2" x14ac:dyDescent="0.25">
      <c r="A14" s="2"/>
      <c r="B14" t="s">
        <v>24</v>
      </c>
    </row>
    <row r="15" spans="1:2" x14ac:dyDescent="0.25">
      <c r="A15" s="2"/>
      <c r="B15" t="s">
        <v>25</v>
      </c>
    </row>
    <row r="16" spans="1:2" x14ac:dyDescent="0.25">
      <c r="A16" s="2" t="s">
        <v>26</v>
      </c>
      <c r="B16" t="s">
        <v>27</v>
      </c>
    </row>
    <row r="17" spans="1:2" x14ac:dyDescent="0.25">
      <c r="A17" s="2"/>
      <c r="B17" t="s">
        <v>28</v>
      </c>
    </row>
    <row r="18" spans="1:2" x14ac:dyDescent="0.25">
      <c r="A18" s="2" t="s">
        <v>29</v>
      </c>
      <c r="B18" t="s">
        <v>30</v>
      </c>
    </row>
    <row r="19" spans="1:2" x14ac:dyDescent="0.25">
      <c r="A19" s="2"/>
      <c r="B19" t="s">
        <v>31</v>
      </c>
    </row>
    <row r="20" spans="1:2" x14ac:dyDescent="0.25">
      <c r="A20" s="2"/>
      <c r="B20" s="3" t="s">
        <v>32</v>
      </c>
    </row>
    <row r="21" spans="1:2" x14ac:dyDescent="0.25">
      <c r="A21" s="2"/>
      <c r="B21" t="s">
        <v>15</v>
      </c>
    </row>
    <row r="22" spans="1:2" ht="15" customHeight="1" x14ac:dyDescent="0.25">
      <c r="A22" s="175" t="s">
        <v>33</v>
      </c>
      <c r="B22" s="1" t="s">
        <v>34</v>
      </c>
    </row>
    <row r="23" spans="1:2" x14ac:dyDescent="0.25">
      <c r="A23" s="175"/>
      <c r="B23" s="1" t="s">
        <v>35</v>
      </c>
    </row>
    <row r="24" spans="1:2" x14ac:dyDescent="0.25">
      <c r="A24" s="175"/>
      <c r="B24" s="1" t="s">
        <v>36</v>
      </c>
    </row>
    <row r="25" spans="1:2" x14ac:dyDescent="0.25">
      <c r="A25" s="175"/>
      <c r="B25" s="1" t="s">
        <v>37</v>
      </c>
    </row>
    <row r="26" spans="1:2" x14ac:dyDescent="0.25">
      <c r="A26" s="175"/>
      <c r="B26" s="1" t="s">
        <v>38</v>
      </c>
    </row>
    <row r="27" spans="1:2" x14ac:dyDescent="0.25">
      <c r="A27" s="175"/>
      <c r="B27" s="1" t="s">
        <v>39</v>
      </c>
    </row>
    <row r="28" spans="1:2" x14ac:dyDescent="0.25">
      <c r="A28" s="175"/>
      <c r="B28" s="1" t="s">
        <v>7</v>
      </c>
    </row>
    <row r="29" spans="1:2" x14ac:dyDescent="0.25">
      <c r="A29" s="175"/>
      <c r="B29" s="1" t="s">
        <v>40</v>
      </c>
    </row>
    <row r="30" spans="1:2" x14ac:dyDescent="0.25">
      <c r="A30" s="175"/>
      <c r="B30" s="1" t="s">
        <v>41</v>
      </c>
    </row>
    <row r="31" spans="1:2" x14ac:dyDescent="0.25">
      <c r="A31" s="175"/>
      <c r="B31" s="1" t="s">
        <v>42</v>
      </c>
    </row>
    <row r="32" spans="1:2" x14ac:dyDescent="0.25">
      <c r="A32" s="175"/>
      <c r="B32" s="1" t="s">
        <v>43</v>
      </c>
    </row>
    <row r="33" spans="1:2" x14ac:dyDescent="0.25">
      <c r="A33" s="175"/>
      <c r="B33" t="s">
        <v>16</v>
      </c>
    </row>
    <row r="34" spans="1:2" x14ac:dyDescent="0.25">
      <c r="A34" s="174" t="s">
        <v>53</v>
      </c>
      <c r="B34" s="4" t="s">
        <v>44</v>
      </c>
    </row>
    <row r="35" spans="1:2" x14ac:dyDescent="0.25">
      <c r="A35" s="174"/>
      <c r="B35" s="4" t="s">
        <v>45</v>
      </c>
    </row>
    <row r="36" spans="1:2" x14ac:dyDescent="0.25">
      <c r="A36" s="174"/>
      <c r="B36" s="4" t="s">
        <v>46</v>
      </c>
    </row>
    <row r="37" spans="1:2" x14ac:dyDescent="0.25">
      <c r="A37" s="174"/>
      <c r="B37" s="4" t="s">
        <v>47</v>
      </c>
    </row>
    <row r="38" spans="1:2" x14ac:dyDescent="0.25">
      <c r="A38" s="174"/>
      <c r="B38" s="4" t="s">
        <v>48</v>
      </c>
    </row>
    <row r="39" spans="1:2" x14ac:dyDescent="0.25">
      <c r="A39" s="174"/>
      <c r="B39" s="4" t="s">
        <v>49</v>
      </c>
    </row>
    <row r="40" spans="1:2" x14ac:dyDescent="0.25">
      <c r="A40" s="174"/>
      <c r="B40" s="4" t="s">
        <v>50</v>
      </c>
    </row>
    <row r="41" spans="1:2" x14ac:dyDescent="0.25">
      <c r="A41" s="174"/>
      <c r="B41" s="4" t="s">
        <v>51</v>
      </c>
    </row>
    <row r="42" spans="1:2" x14ac:dyDescent="0.25">
      <c r="A42" s="174"/>
      <c r="B42" s="4" t="s">
        <v>52</v>
      </c>
    </row>
    <row r="43" spans="1:2" x14ac:dyDescent="0.25">
      <c r="B43" s="4"/>
    </row>
    <row r="44" spans="1:2" x14ac:dyDescent="0.25">
      <c r="B44" s="1"/>
    </row>
    <row r="45" spans="1:2" x14ac:dyDescent="0.25">
      <c r="B45" s="1"/>
    </row>
    <row r="46" spans="1:2" x14ac:dyDescent="0.25">
      <c r="B46" s="1"/>
    </row>
  </sheetData>
  <mergeCells count="3">
    <mergeCell ref="A2:A7"/>
    <mergeCell ref="A22:A33"/>
    <mergeCell ref="A34:A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D17" sqref="D17"/>
    </sheetView>
  </sheetViews>
  <sheetFormatPr baseColWidth="10" defaultRowHeight="15" x14ac:dyDescent="0.25"/>
  <cols>
    <col min="1" max="1" width="14.42578125" style="5" bestFit="1" customWidth="1"/>
    <col min="2" max="2" width="11.42578125" style="5"/>
    <col min="3" max="3" width="25" style="5" customWidth="1"/>
    <col min="4" max="16384" width="11.42578125" style="5"/>
  </cols>
  <sheetData>
    <row r="1" spans="1:3" x14ac:dyDescent="0.25">
      <c r="A1" s="59"/>
      <c r="B1" s="59"/>
      <c r="C1" s="59"/>
    </row>
    <row r="2" spans="1:3" x14ac:dyDescent="0.25">
      <c r="A2" s="63" t="s">
        <v>261</v>
      </c>
      <c r="B2" s="63" t="s">
        <v>135</v>
      </c>
      <c r="C2" s="63" t="s">
        <v>262</v>
      </c>
    </row>
    <row r="3" spans="1:3" x14ac:dyDescent="0.25">
      <c r="A3" s="60">
        <v>1</v>
      </c>
      <c r="B3" s="61">
        <v>44592</v>
      </c>
      <c r="C3" s="59" t="s">
        <v>263</v>
      </c>
    </row>
    <row r="4" spans="1:3" x14ac:dyDescent="0.25">
      <c r="A4" s="60"/>
      <c r="B4" s="61"/>
      <c r="C4" s="62"/>
    </row>
    <row r="5" spans="1:3" x14ac:dyDescent="0.25">
      <c r="A5" s="60"/>
      <c r="B5" s="61"/>
      <c r="C5" s="62"/>
    </row>
    <row r="6" spans="1:3" x14ac:dyDescent="0.25">
      <c r="A6" s="60"/>
      <c r="B6" s="61"/>
      <c r="C6" s="62"/>
    </row>
    <row r="7" spans="1:3" x14ac:dyDescent="0.25">
      <c r="A7" s="60"/>
      <c r="B7" s="61"/>
      <c r="C7" s="62"/>
    </row>
    <row r="8" spans="1:3" x14ac:dyDescent="0.25">
      <c r="A8" s="59"/>
      <c r="B8" s="60"/>
      <c r="C8" s="59"/>
    </row>
    <row r="9" spans="1:3" x14ac:dyDescent="0.25">
      <c r="A9" s="59"/>
      <c r="B9" s="60"/>
      <c r="C9" s="59"/>
    </row>
    <row r="10" spans="1:3" x14ac:dyDescent="0.25">
      <c r="A10" s="59"/>
      <c r="B10" s="60"/>
      <c r="C10" s="59"/>
    </row>
    <row r="11" spans="1:3" x14ac:dyDescent="0.25">
      <c r="A11" s="59"/>
      <c r="B11" s="60"/>
      <c r="C11" s="59"/>
    </row>
    <row r="12" spans="1:3" x14ac:dyDescent="0.25">
      <c r="A12" s="59"/>
      <c r="B12" s="59"/>
      <c r="C12" s="59"/>
    </row>
    <row r="13" spans="1:3" x14ac:dyDescent="0.25">
      <c r="A13" s="59"/>
      <c r="B13" s="59"/>
      <c r="C13" s="59"/>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zoomScale="90" zoomScaleNormal="90" workbookViewId="0">
      <selection activeCell="B8" sqref="B8"/>
    </sheetView>
  </sheetViews>
  <sheetFormatPr baseColWidth="10" defaultColWidth="11.42578125" defaultRowHeight="15" x14ac:dyDescent="0.25"/>
  <cols>
    <col min="1" max="1" width="71" style="5" customWidth="1"/>
    <col min="2" max="2" width="12.42578125" style="5" customWidth="1"/>
    <col min="3" max="3" width="15.5703125" style="5" customWidth="1"/>
    <col min="4" max="4" width="11.42578125" style="5"/>
    <col min="5" max="5" width="19.42578125" style="5" customWidth="1"/>
    <col min="6" max="6" width="23" style="5" customWidth="1"/>
    <col min="7" max="16384" width="11.42578125" style="5"/>
  </cols>
  <sheetData>
    <row r="1" spans="1:6" ht="30.75" customHeight="1" x14ac:dyDescent="0.25">
      <c r="A1" s="8" t="s">
        <v>74</v>
      </c>
      <c r="B1" s="8" t="s">
        <v>73</v>
      </c>
      <c r="C1" s="8" t="s">
        <v>72</v>
      </c>
    </row>
    <row r="2" spans="1:6" ht="24.95" customHeight="1" x14ac:dyDescent="0.25">
      <c r="A2" s="13" t="s">
        <v>71</v>
      </c>
      <c r="B2" s="45">
        <v>1</v>
      </c>
      <c r="C2" s="7" t="str">
        <f t="shared" ref="C2:C8" si="0">+IF(AND(B2&gt;=0,B2&lt;=0.59),"ZONA BAJA",IF(AND(B2&gt;=0.6,B2&lt;=0.79),"ZONA MEDIA","ZONA ALTA"))</f>
        <v>ZONA ALTA</v>
      </c>
    </row>
    <row r="3" spans="1:6" ht="24.95" customHeight="1" x14ac:dyDescent="0.25">
      <c r="A3" s="13" t="s">
        <v>70</v>
      </c>
      <c r="B3" s="45">
        <v>1</v>
      </c>
      <c r="C3" s="7" t="str">
        <f t="shared" si="0"/>
        <v>ZONA ALTA</v>
      </c>
      <c r="E3" s="11" t="s">
        <v>69</v>
      </c>
      <c r="F3" s="14" t="s">
        <v>68</v>
      </c>
    </row>
    <row r="4" spans="1:6" ht="24.95" customHeight="1" x14ac:dyDescent="0.25">
      <c r="A4" s="13" t="s">
        <v>67</v>
      </c>
      <c r="B4" s="45">
        <v>1</v>
      </c>
      <c r="C4" s="7" t="str">
        <f t="shared" si="0"/>
        <v>ZONA ALTA</v>
      </c>
      <c r="E4" s="11" t="s">
        <v>66</v>
      </c>
      <c r="F4" s="12" t="s">
        <v>65</v>
      </c>
    </row>
    <row r="5" spans="1:6" ht="24.95" customHeight="1" x14ac:dyDescent="0.25">
      <c r="A5" s="9" t="s">
        <v>64</v>
      </c>
      <c r="B5" s="45">
        <v>1</v>
      </c>
      <c r="C5" s="7" t="str">
        <f t="shared" si="0"/>
        <v>ZONA ALTA</v>
      </c>
      <c r="E5" s="11" t="s">
        <v>63</v>
      </c>
      <c r="F5" s="10" t="s">
        <v>62</v>
      </c>
    </row>
    <row r="6" spans="1:6" ht="24.95" customHeight="1" x14ac:dyDescent="0.25">
      <c r="A6" s="9" t="s">
        <v>61</v>
      </c>
      <c r="B6" s="45">
        <v>0.95</v>
      </c>
      <c r="C6" s="7" t="str">
        <f t="shared" si="0"/>
        <v>ZONA ALTA</v>
      </c>
    </row>
    <row r="7" spans="1:6" ht="24.95" customHeight="1" x14ac:dyDescent="0.25">
      <c r="A7" s="9" t="s">
        <v>60</v>
      </c>
      <c r="B7" s="45">
        <v>1</v>
      </c>
      <c r="C7" s="7" t="str">
        <f t="shared" si="0"/>
        <v>ZONA ALTA</v>
      </c>
    </row>
    <row r="8" spans="1:6" ht="24.95" customHeight="1" x14ac:dyDescent="0.25">
      <c r="A8" s="8" t="s">
        <v>59</v>
      </c>
      <c r="B8" s="169">
        <f>AVERAGE(B2:B7)</f>
        <v>0.9916666666666667</v>
      </c>
      <c r="C8" s="7" t="str">
        <f t="shared" si="0"/>
        <v>ZONA ALTA</v>
      </c>
    </row>
    <row r="10" spans="1:6" x14ac:dyDescent="0.25">
      <c r="A10" s="6"/>
      <c r="B10" s="11" t="s">
        <v>69</v>
      </c>
      <c r="C10" s="14" t="s">
        <v>68</v>
      </c>
    </row>
    <row r="11" spans="1:6" x14ac:dyDescent="0.25">
      <c r="B11" s="11" t="s">
        <v>66</v>
      </c>
      <c r="C11" s="12" t="s">
        <v>65</v>
      </c>
    </row>
    <row r="12" spans="1:6" x14ac:dyDescent="0.25">
      <c r="B12" s="11" t="s">
        <v>63</v>
      </c>
      <c r="C12" s="10" t="s">
        <v>62</v>
      </c>
    </row>
    <row r="13" spans="1:6" ht="24" customHeight="1" x14ac:dyDescent="0.25"/>
  </sheetData>
  <sheetProtection formatCells="0"/>
  <conditionalFormatting sqref="C2:C8">
    <cfRule type="containsText" dxfId="2" priority="4" operator="containsText" text="ZONA ALTA">
      <formula>NOT(ISERROR(SEARCH("ZONA ALTA",C2)))</formula>
    </cfRule>
    <cfRule type="containsText" dxfId="1" priority="5" operator="containsText" text="ZONA MEDIA">
      <formula>NOT(ISERROR(SEARCH("ZONA MEDIA",C2)))</formula>
    </cfRule>
    <cfRule type="containsText" dxfId="0" priority="6" operator="containsText" text="ZONA BAJA">
      <formula>NOT(ISERROR(SEARCH("ZONA BAJA",C2)))</formula>
    </cfRule>
  </conditionalFormatting>
  <dataValidations count="1">
    <dataValidation type="decimal" allowBlank="1" showInputMessage="1" showErrorMessage="1" error="Celdas formuladas, por favor no modificar." sqref="B2:B7">
      <formula1>0</formula1>
      <formula2>100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7"/>
  <sheetViews>
    <sheetView view="pageBreakPreview" topLeftCell="D1" zoomScaleNormal="120" zoomScaleSheetLayoutView="100" workbookViewId="0">
      <selection activeCell="A14" sqref="A14"/>
    </sheetView>
  </sheetViews>
  <sheetFormatPr baseColWidth="10" defaultRowHeight="16.5" x14ac:dyDescent="0.3"/>
  <cols>
    <col min="1" max="1" width="25.7109375" style="46" customWidth="1"/>
    <col min="2" max="2" width="8.7109375" style="46" customWidth="1"/>
    <col min="3" max="3" width="38.7109375" style="46" customWidth="1"/>
    <col min="4" max="4" width="34.5703125" style="46" customWidth="1"/>
    <col min="5" max="5" width="28.42578125" style="46" customWidth="1"/>
    <col min="6" max="6" width="14.7109375" style="46" customWidth="1"/>
    <col min="7" max="7" width="13.7109375" style="46" customWidth="1"/>
    <col min="8" max="9" width="0" style="46" hidden="1" customWidth="1"/>
    <col min="10" max="10" width="16" style="46" customWidth="1"/>
    <col min="11" max="11" width="45.7109375" style="46" customWidth="1"/>
    <col min="12" max="16384" width="11.42578125" style="46"/>
  </cols>
  <sheetData>
    <row r="1" spans="1:11" ht="29.25" customHeight="1" x14ac:dyDescent="0.3">
      <c r="A1" s="185" t="s">
        <v>100</v>
      </c>
      <c r="B1" s="186"/>
      <c r="C1" s="186"/>
      <c r="D1" s="186"/>
      <c r="E1" s="186"/>
      <c r="F1" s="186"/>
      <c r="G1" s="186"/>
      <c r="H1" s="186"/>
      <c r="I1" s="186"/>
    </row>
    <row r="2" spans="1:11" ht="20.25" customHeight="1" x14ac:dyDescent="0.3">
      <c r="A2" s="185" t="s">
        <v>185</v>
      </c>
      <c r="B2" s="186"/>
      <c r="C2" s="186"/>
      <c r="D2" s="186"/>
      <c r="E2" s="186"/>
      <c r="F2" s="186"/>
      <c r="G2" s="186"/>
      <c r="H2" s="186"/>
      <c r="I2" s="186"/>
    </row>
    <row r="3" spans="1:11" ht="24" customHeight="1" x14ac:dyDescent="0.3">
      <c r="A3" s="187" t="s">
        <v>227</v>
      </c>
      <c r="B3" s="187"/>
      <c r="C3" s="187"/>
      <c r="D3" s="187"/>
      <c r="E3" s="187"/>
      <c r="F3" s="187"/>
      <c r="G3" s="187"/>
      <c r="H3" s="187"/>
      <c r="I3" s="187"/>
    </row>
    <row r="4" spans="1:11" ht="24" customHeight="1" x14ac:dyDescent="0.3">
      <c r="A4" s="188" t="s">
        <v>260</v>
      </c>
      <c r="B4" s="187"/>
      <c r="C4" s="187"/>
      <c r="D4" s="187"/>
      <c r="E4" s="187"/>
      <c r="F4" s="187"/>
      <c r="G4" s="187"/>
      <c r="H4" s="187"/>
      <c r="I4" s="187"/>
    </row>
    <row r="5" spans="1:11" ht="18.75" thickBot="1" x14ac:dyDescent="0.35">
      <c r="A5" s="189" t="s">
        <v>0</v>
      </c>
      <c r="B5" s="186"/>
      <c r="C5" s="186"/>
      <c r="D5" s="186"/>
      <c r="E5" s="186"/>
      <c r="F5" s="186"/>
      <c r="G5" s="186"/>
      <c r="H5" s="186"/>
      <c r="I5" s="186"/>
    </row>
    <row r="6" spans="1:11" ht="49.5" customHeight="1" thickBot="1" x14ac:dyDescent="0.35">
      <c r="A6" s="56" t="s">
        <v>75</v>
      </c>
      <c r="B6" s="178" t="s">
        <v>76</v>
      </c>
      <c r="C6" s="179"/>
      <c r="D6" s="105" t="s">
        <v>77</v>
      </c>
      <c r="E6" s="105" t="s">
        <v>78</v>
      </c>
      <c r="F6" s="105" t="s">
        <v>79</v>
      </c>
      <c r="G6" s="105" t="s">
        <v>80</v>
      </c>
      <c r="H6" s="106" t="s">
        <v>225</v>
      </c>
      <c r="I6" s="106" t="s">
        <v>226</v>
      </c>
      <c r="J6" s="107" t="s">
        <v>264</v>
      </c>
      <c r="K6" s="107" t="s">
        <v>226</v>
      </c>
    </row>
    <row r="7" spans="1:11" s="47" customFormat="1" ht="165" customHeight="1" x14ac:dyDescent="0.25">
      <c r="A7" s="180" t="s">
        <v>81</v>
      </c>
      <c r="B7" s="15" t="s">
        <v>1</v>
      </c>
      <c r="C7" s="73" t="s">
        <v>101</v>
      </c>
      <c r="D7" s="81" t="s">
        <v>102</v>
      </c>
      <c r="E7" s="82" t="s">
        <v>83</v>
      </c>
      <c r="F7" s="83">
        <v>44593</v>
      </c>
      <c r="G7" s="84">
        <v>44651</v>
      </c>
      <c r="H7" s="85"/>
      <c r="I7" s="85"/>
      <c r="J7" s="86">
        <v>1</v>
      </c>
      <c r="K7" s="147" t="s">
        <v>267</v>
      </c>
    </row>
    <row r="8" spans="1:11" s="47" customFormat="1" ht="64.5" customHeight="1" x14ac:dyDescent="0.25">
      <c r="A8" s="181"/>
      <c r="B8" s="16" t="s">
        <v>2</v>
      </c>
      <c r="C8" s="74" t="s">
        <v>85</v>
      </c>
      <c r="D8" s="81" t="s">
        <v>103</v>
      </c>
      <c r="E8" s="82" t="s">
        <v>83</v>
      </c>
      <c r="F8" s="83">
        <v>44593</v>
      </c>
      <c r="G8" s="84">
        <v>44651</v>
      </c>
      <c r="H8" s="85"/>
      <c r="I8" s="85"/>
      <c r="J8" s="86">
        <v>1</v>
      </c>
      <c r="K8" s="221" t="s">
        <v>266</v>
      </c>
    </row>
    <row r="9" spans="1:11" s="47" customFormat="1" ht="26.25" customHeight="1" x14ac:dyDescent="0.25">
      <c r="A9" s="181"/>
      <c r="B9" s="17" t="s">
        <v>3</v>
      </c>
      <c r="C9" s="75" t="s">
        <v>4</v>
      </c>
      <c r="D9" s="88" t="s">
        <v>257</v>
      </c>
      <c r="E9" s="89" t="s">
        <v>83</v>
      </c>
      <c r="F9" s="84">
        <v>44652</v>
      </c>
      <c r="G9" s="84">
        <v>44681</v>
      </c>
      <c r="H9" s="85"/>
      <c r="I9" s="85"/>
      <c r="J9" s="86">
        <v>1</v>
      </c>
      <c r="K9" s="90" t="s">
        <v>289</v>
      </c>
    </row>
    <row r="10" spans="1:11" s="47" customFormat="1" ht="48" thickBot="1" x14ac:dyDescent="0.3">
      <c r="A10" s="182"/>
      <c r="B10" s="18" t="s">
        <v>84</v>
      </c>
      <c r="C10" s="76" t="s">
        <v>54</v>
      </c>
      <c r="D10" s="88" t="s">
        <v>104</v>
      </c>
      <c r="E10" s="89" t="s">
        <v>105</v>
      </c>
      <c r="F10" s="84">
        <v>44652</v>
      </c>
      <c r="G10" s="84">
        <v>44772</v>
      </c>
      <c r="H10" s="85"/>
      <c r="I10" s="85"/>
      <c r="J10" s="86">
        <v>1</v>
      </c>
      <c r="K10" s="91" t="s">
        <v>268</v>
      </c>
    </row>
    <row r="11" spans="1:11" s="104" customFormat="1" ht="62.25" customHeight="1" thickBot="1" x14ac:dyDescent="0.3">
      <c r="A11" s="101" t="s">
        <v>86</v>
      </c>
      <c r="B11" s="21" t="s">
        <v>5</v>
      </c>
      <c r="C11" s="79" t="s">
        <v>87</v>
      </c>
      <c r="D11" s="97" t="s">
        <v>106</v>
      </c>
      <c r="E11" s="98" t="s">
        <v>105</v>
      </c>
      <c r="F11" s="99">
        <v>44621</v>
      </c>
      <c r="G11" s="99">
        <v>44895</v>
      </c>
      <c r="H11" s="102"/>
      <c r="I11" s="102"/>
      <c r="J11" s="103">
        <v>1</v>
      </c>
      <c r="K11" s="87" t="s">
        <v>269</v>
      </c>
    </row>
    <row r="12" spans="1:11" s="47" customFormat="1" ht="60" x14ac:dyDescent="0.25">
      <c r="A12" s="183" t="s">
        <v>88</v>
      </c>
      <c r="B12" s="20" t="s">
        <v>89</v>
      </c>
      <c r="C12" s="77" t="s">
        <v>256</v>
      </c>
      <c r="D12" s="81" t="s">
        <v>258</v>
      </c>
      <c r="E12" s="92" t="s">
        <v>90</v>
      </c>
      <c r="F12" s="83">
        <v>44576</v>
      </c>
      <c r="G12" s="83">
        <v>44592</v>
      </c>
      <c r="H12" s="85"/>
      <c r="I12" s="85"/>
      <c r="J12" s="86">
        <v>1</v>
      </c>
      <c r="K12" s="93" t="s">
        <v>270</v>
      </c>
    </row>
    <row r="13" spans="1:11" s="47" customFormat="1" ht="79.5" thickBot="1" x14ac:dyDescent="0.3">
      <c r="A13" s="184"/>
      <c r="B13" s="17" t="s">
        <v>91</v>
      </c>
      <c r="C13" s="75" t="s">
        <v>107</v>
      </c>
      <c r="D13" s="88" t="s">
        <v>108</v>
      </c>
      <c r="E13" s="94" t="s">
        <v>90</v>
      </c>
      <c r="F13" s="84">
        <v>44621</v>
      </c>
      <c r="G13" s="84">
        <v>44895</v>
      </c>
      <c r="H13" s="85"/>
      <c r="I13" s="85"/>
      <c r="J13" s="86">
        <v>1</v>
      </c>
      <c r="K13" s="95" t="s">
        <v>271</v>
      </c>
    </row>
    <row r="14" spans="1:11" s="47" customFormat="1" ht="48" thickBot="1" x14ac:dyDescent="0.3">
      <c r="A14" s="48" t="s">
        <v>92</v>
      </c>
      <c r="B14" s="19" t="s">
        <v>93</v>
      </c>
      <c r="C14" s="78" t="s">
        <v>94</v>
      </c>
      <c r="D14" s="88" t="s">
        <v>109</v>
      </c>
      <c r="E14" s="94" t="s">
        <v>90</v>
      </c>
      <c r="F14" s="84">
        <v>44595</v>
      </c>
      <c r="G14" s="84">
        <v>44910</v>
      </c>
      <c r="H14" s="85"/>
      <c r="I14" s="85"/>
      <c r="J14" s="86">
        <v>1</v>
      </c>
      <c r="K14" s="96" t="s">
        <v>274</v>
      </c>
    </row>
    <row r="15" spans="1:11" s="47" customFormat="1" ht="157.5" x14ac:dyDescent="0.25">
      <c r="A15" s="176" t="s">
        <v>95</v>
      </c>
      <c r="B15" s="21" t="s">
        <v>96</v>
      </c>
      <c r="C15" s="79" t="s">
        <v>228</v>
      </c>
      <c r="D15" s="97" t="s">
        <v>97</v>
      </c>
      <c r="E15" s="98" t="s">
        <v>98</v>
      </c>
      <c r="F15" s="99">
        <v>44562</v>
      </c>
      <c r="G15" s="99">
        <v>44895</v>
      </c>
      <c r="H15" s="85"/>
      <c r="I15" s="85"/>
      <c r="J15" s="86">
        <v>1</v>
      </c>
      <c r="K15" s="96" t="s">
        <v>324</v>
      </c>
    </row>
    <row r="16" spans="1:11" s="47" customFormat="1" ht="79.5" thickBot="1" x14ac:dyDescent="0.3">
      <c r="A16" s="177"/>
      <c r="B16" s="22" t="s">
        <v>99</v>
      </c>
      <c r="C16" s="80" t="s">
        <v>110</v>
      </c>
      <c r="D16" s="88" t="s">
        <v>111</v>
      </c>
      <c r="E16" s="94" t="s">
        <v>112</v>
      </c>
      <c r="F16" s="84">
        <v>44571</v>
      </c>
      <c r="G16" s="84">
        <v>44915</v>
      </c>
      <c r="H16" s="85"/>
      <c r="I16" s="85"/>
      <c r="J16" s="86">
        <v>1</v>
      </c>
      <c r="K16" s="100" t="s">
        <v>321</v>
      </c>
    </row>
    <row r="17" spans="10:10" x14ac:dyDescent="0.3">
      <c r="J17" s="168">
        <f>SUM(J7:J16)/10</f>
        <v>1</v>
      </c>
    </row>
  </sheetData>
  <sheetProtection formatCells="0" formatColumns="0"/>
  <autoFilter ref="A6:G16">
    <filterColumn colId="1" showButton="0"/>
  </autoFilter>
  <mergeCells count="9">
    <mergeCell ref="A15:A16"/>
    <mergeCell ref="B6:C6"/>
    <mergeCell ref="A7:A10"/>
    <mergeCell ref="A12:A13"/>
    <mergeCell ref="A1:I1"/>
    <mergeCell ref="A2:I2"/>
    <mergeCell ref="A3:I3"/>
    <mergeCell ref="A4:I4"/>
    <mergeCell ref="A5:I5"/>
  </mergeCells>
  <hyperlinks>
    <hyperlink ref="K9" r:id="rId1"/>
    <hyperlink ref="K12" r:id="rId2"/>
  </hyperlinks>
  <pageMargins left="0.70866141732283472" right="0.70866141732283472" top="0.74803149606299213" bottom="0.74803149606299213" header="0.31496062992125984" footer="0.31496062992125984"/>
  <pageSetup scale="3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9"/>
  <sheetViews>
    <sheetView view="pageBreakPreview" topLeftCell="D6" zoomScale="110" zoomScaleNormal="110" zoomScaleSheetLayoutView="110" workbookViewId="0">
      <selection activeCell="L8" sqref="L8"/>
    </sheetView>
  </sheetViews>
  <sheetFormatPr baseColWidth="10" defaultRowHeight="16.5" x14ac:dyDescent="0.3"/>
  <cols>
    <col min="1" max="1" width="5.5703125" style="46" customWidth="1"/>
    <col min="2" max="2" width="21.5703125" style="46" customWidth="1"/>
    <col min="3" max="3" width="50.85546875" style="46" customWidth="1"/>
    <col min="4" max="4" width="17.42578125" style="46" customWidth="1"/>
    <col min="5" max="5" width="19.140625" style="46" customWidth="1"/>
    <col min="6" max="6" width="12.42578125" style="46" customWidth="1"/>
    <col min="7" max="7" width="12" style="46" customWidth="1"/>
    <col min="8" max="8" width="14.28515625" style="46" customWidth="1"/>
    <col min="9" max="9" width="15.7109375" style="46" customWidth="1"/>
    <col min="10" max="10" width="12.85546875" style="46" customWidth="1"/>
    <col min="11" max="11" width="39.28515625" style="46" customWidth="1"/>
    <col min="12" max="12" width="24.42578125" style="46" customWidth="1"/>
    <col min="13" max="16384" width="11.42578125" style="46"/>
  </cols>
  <sheetData>
    <row r="1" spans="1:12" ht="18" x14ac:dyDescent="0.3">
      <c r="A1" s="185" t="s">
        <v>113</v>
      </c>
      <c r="B1" s="186"/>
      <c r="C1" s="186"/>
      <c r="D1" s="186"/>
      <c r="E1" s="186"/>
      <c r="F1" s="186"/>
      <c r="G1" s="186"/>
      <c r="H1" s="186"/>
      <c r="I1" s="186"/>
    </row>
    <row r="2" spans="1:12" ht="18" x14ac:dyDescent="0.3">
      <c r="A2" s="185" t="s">
        <v>185</v>
      </c>
      <c r="B2" s="186"/>
      <c r="C2" s="186"/>
      <c r="D2" s="186"/>
      <c r="E2" s="186"/>
      <c r="F2" s="186"/>
      <c r="G2" s="186"/>
      <c r="H2" s="186"/>
      <c r="I2" s="186"/>
    </row>
    <row r="3" spans="1:12" ht="20.25" customHeight="1" x14ac:dyDescent="0.3">
      <c r="A3" s="187" t="s">
        <v>227</v>
      </c>
      <c r="B3" s="187"/>
      <c r="C3" s="187"/>
      <c r="D3" s="187"/>
      <c r="E3" s="187"/>
      <c r="F3" s="187"/>
      <c r="G3" s="187"/>
      <c r="H3" s="187"/>
      <c r="I3" s="187"/>
    </row>
    <row r="4" spans="1:12" ht="18" x14ac:dyDescent="0.3">
      <c r="A4" s="187" t="s">
        <v>260</v>
      </c>
      <c r="B4" s="187"/>
      <c r="C4" s="187"/>
      <c r="D4" s="187"/>
      <c r="E4" s="187"/>
      <c r="F4" s="187"/>
      <c r="G4" s="187"/>
      <c r="H4" s="187"/>
      <c r="I4" s="187"/>
    </row>
    <row r="5" spans="1:12" ht="19.5" thickBot="1" x14ac:dyDescent="0.35">
      <c r="A5" s="52"/>
      <c r="B5" s="53"/>
      <c r="C5" s="52"/>
      <c r="D5" s="52"/>
      <c r="E5" s="52"/>
      <c r="F5" s="52"/>
      <c r="G5" s="54"/>
      <c r="H5" s="54"/>
      <c r="I5" s="54"/>
    </row>
    <row r="6" spans="1:12" ht="62.25" customHeight="1" thickBot="1" x14ac:dyDescent="0.35">
      <c r="A6" s="49" t="s">
        <v>114</v>
      </c>
      <c r="B6" s="50" t="s">
        <v>230</v>
      </c>
      <c r="C6" s="50" t="s">
        <v>115</v>
      </c>
      <c r="D6" s="50" t="s">
        <v>116</v>
      </c>
      <c r="E6" s="50" t="s">
        <v>117</v>
      </c>
      <c r="F6" s="50" t="s">
        <v>118</v>
      </c>
      <c r="G6" s="50" t="s">
        <v>80</v>
      </c>
      <c r="H6" s="50" t="s">
        <v>119</v>
      </c>
      <c r="I6" s="51" t="s">
        <v>120</v>
      </c>
      <c r="J6" s="65" t="s">
        <v>264</v>
      </c>
      <c r="K6" s="65" t="s">
        <v>226</v>
      </c>
      <c r="L6" s="65" t="s">
        <v>265</v>
      </c>
    </row>
    <row r="7" spans="1:12" ht="129.75" customHeight="1" thickBot="1" x14ac:dyDescent="0.35">
      <c r="A7" s="57">
        <v>1</v>
      </c>
      <c r="B7" s="58" t="s">
        <v>123</v>
      </c>
      <c r="C7" s="222" t="s">
        <v>6</v>
      </c>
      <c r="D7" s="223" t="s">
        <v>124</v>
      </c>
      <c r="E7" s="224" t="s">
        <v>125</v>
      </c>
      <c r="F7" s="225">
        <v>44593</v>
      </c>
      <c r="G7" s="225">
        <v>44864</v>
      </c>
      <c r="H7" s="226" t="s">
        <v>126</v>
      </c>
      <c r="I7" s="226" t="s">
        <v>127</v>
      </c>
      <c r="J7" s="227">
        <v>1</v>
      </c>
      <c r="K7" s="224" t="s">
        <v>301</v>
      </c>
      <c r="L7" s="224" t="s">
        <v>317</v>
      </c>
    </row>
    <row r="8" spans="1:12" ht="105" customHeight="1" thickBot="1" x14ac:dyDescent="0.35">
      <c r="A8" s="57">
        <v>2</v>
      </c>
      <c r="B8" s="58" t="s">
        <v>121</v>
      </c>
      <c r="C8" s="222" t="s">
        <v>229</v>
      </c>
      <c r="D8" s="223" t="s">
        <v>128</v>
      </c>
      <c r="E8" s="224" t="s">
        <v>129</v>
      </c>
      <c r="F8" s="225">
        <v>44621</v>
      </c>
      <c r="G8" s="225">
        <v>44910</v>
      </c>
      <c r="H8" s="226" t="s">
        <v>122</v>
      </c>
      <c r="I8" s="226" t="s">
        <v>127</v>
      </c>
      <c r="J8" s="227">
        <v>1</v>
      </c>
      <c r="K8" s="224" t="s">
        <v>325</v>
      </c>
      <c r="L8" s="224" t="s">
        <v>318</v>
      </c>
    </row>
    <row r="9" spans="1:12" x14ac:dyDescent="0.3">
      <c r="J9" s="170">
        <f>SUM(J7:J8)/2</f>
        <v>1</v>
      </c>
    </row>
  </sheetData>
  <sheetProtection formatCells="0" formatColumns="0"/>
  <autoFilter ref="A6:I6"/>
  <mergeCells count="4">
    <mergeCell ref="A1:I1"/>
    <mergeCell ref="A3:I3"/>
    <mergeCell ref="A2:I2"/>
    <mergeCell ref="A4:I4"/>
  </mergeCells>
  <pageMargins left="0.70866141732283472" right="0.70866141732283472" top="0.74803149606299213" bottom="0.74803149606299213" header="0.31496062992125984" footer="0.31496062992125984"/>
  <pageSetup scale="3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2"/>
  <sheetViews>
    <sheetView view="pageBreakPreview" topLeftCell="D18" zoomScale="60" zoomScaleNormal="110" workbookViewId="0">
      <selection activeCell="Q21" sqref="Q21"/>
    </sheetView>
  </sheetViews>
  <sheetFormatPr baseColWidth="10" defaultRowHeight="15" x14ac:dyDescent="0.25"/>
  <cols>
    <col min="1" max="1" width="12.5703125" customWidth="1"/>
    <col min="2" max="2" width="41.5703125" customWidth="1"/>
    <col min="3" max="3" width="48.28515625" customWidth="1"/>
    <col min="4" max="4" width="7.85546875" customWidth="1"/>
    <col min="5" max="5" width="6" customWidth="1"/>
    <col min="6" max="6" width="5.85546875" customWidth="1"/>
    <col min="7" max="7" width="5" customWidth="1"/>
    <col min="8" max="8" width="7.7109375" customWidth="1"/>
    <col min="9" max="9" width="8.28515625" customWidth="1"/>
    <col min="10" max="10" width="3.42578125" customWidth="1"/>
    <col min="11" max="11" width="4.7109375" customWidth="1"/>
    <col min="12" max="12" width="15.5703125" customWidth="1"/>
    <col min="13" max="13" width="17.85546875" customWidth="1"/>
    <col min="14" max="14" width="29.28515625" customWidth="1"/>
    <col min="15" max="15" width="18.7109375" style="64" customWidth="1"/>
    <col min="16" max="16" width="86.28515625" style="68" customWidth="1"/>
    <col min="17" max="17" width="52.7109375" style="64" customWidth="1"/>
  </cols>
  <sheetData>
    <row r="1" spans="1:17" s="24" customFormat="1" ht="18" x14ac:dyDescent="0.3">
      <c r="A1" s="185" t="s">
        <v>130</v>
      </c>
      <c r="B1" s="186"/>
      <c r="C1" s="186"/>
      <c r="D1" s="186"/>
      <c r="E1" s="186"/>
      <c r="F1" s="186"/>
      <c r="G1" s="186"/>
      <c r="H1" s="186"/>
      <c r="I1" s="186"/>
      <c r="J1" s="186"/>
      <c r="K1" s="186"/>
      <c r="L1" s="186"/>
      <c r="M1" s="186"/>
      <c r="N1" s="186"/>
      <c r="O1" s="66"/>
      <c r="P1" s="67"/>
      <c r="Q1" s="66"/>
    </row>
    <row r="2" spans="1:17" ht="26.25" customHeight="1" x14ac:dyDescent="0.25">
      <c r="A2" s="186" t="s">
        <v>185</v>
      </c>
      <c r="B2" s="186"/>
      <c r="C2" s="186"/>
      <c r="D2" s="186"/>
      <c r="E2" s="186"/>
      <c r="F2" s="186"/>
      <c r="G2" s="186"/>
      <c r="H2" s="186"/>
      <c r="I2" s="186"/>
      <c r="J2" s="186"/>
      <c r="K2" s="186"/>
      <c r="L2" s="186"/>
      <c r="M2" s="186"/>
      <c r="N2" s="186"/>
    </row>
    <row r="3" spans="1:17" s="5" customFormat="1" ht="18" x14ac:dyDescent="0.25">
      <c r="A3" s="187" t="s">
        <v>227</v>
      </c>
      <c r="B3" s="187"/>
      <c r="C3" s="187"/>
      <c r="D3" s="187"/>
      <c r="E3" s="187"/>
      <c r="F3" s="187"/>
      <c r="G3" s="187"/>
      <c r="H3" s="187"/>
      <c r="I3" s="187"/>
      <c r="J3" s="187"/>
      <c r="K3" s="187"/>
      <c r="L3" s="187"/>
      <c r="M3" s="187"/>
      <c r="N3" s="187"/>
      <c r="O3" s="64"/>
      <c r="P3" s="68"/>
      <c r="Q3" s="64"/>
    </row>
    <row r="4" spans="1:17" s="5" customFormat="1" ht="18" x14ac:dyDescent="0.25">
      <c r="A4" s="192" t="s">
        <v>260</v>
      </c>
      <c r="B4" s="192"/>
      <c r="C4" s="192"/>
      <c r="D4" s="192"/>
      <c r="E4" s="192"/>
      <c r="F4" s="192"/>
      <c r="G4" s="192"/>
      <c r="H4" s="192"/>
      <c r="I4" s="192"/>
      <c r="J4" s="192"/>
      <c r="K4" s="192"/>
      <c r="L4" s="192"/>
      <c r="M4" s="192"/>
      <c r="N4" s="192"/>
      <c r="O4" s="64"/>
      <c r="P4" s="68"/>
      <c r="Q4" s="64"/>
    </row>
    <row r="6" spans="1:17" ht="15.75" x14ac:dyDescent="0.25">
      <c r="A6" s="191" t="s">
        <v>131</v>
      </c>
      <c r="B6" s="191" t="s">
        <v>132</v>
      </c>
      <c r="C6" s="191" t="s">
        <v>76</v>
      </c>
      <c r="D6" s="191" t="s">
        <v>133</v>
      </c>
      <c r="E6" s="191"/>
      <c r="F6" s="191"/>
      <c r="G6" s="191"/>
      <c r="H6" s="191"/>
      <c r="I6" s="191" t="s">
        <v>134</v>
      </c>
      <c r="J6" s="191"/>
      <c r="K6" s="191"/>
      <c r="L6" s="191" t="s">
        <v>135</v>
      </c>
      <c r="M6" s="191"/>
      <c r="N6" s="191" t="s">
        <v>136</v>
      </c>
      <c r="O6" s="193" t="s">
        <v>264</v>
      </c>
      <c r="P6" s="193" t="s">
        <v>226</v>
      </c>
      <c r="Q6" s="193" t="s">
        <v>265</v>
      </c>
    </row>
    <row r="7" spans="1:17" ht="78.75" x14ac:dyDescent="0.25">
      <c r="A7" s="191"/>
      <c r="B7" s="191"/>
      <c r="C7" s="191"/>
      <c r="D7" s="105" t="s">
        <v>137</v>
      </c>
      <c r="E7" s="105" t="s">
        <v>138</v>
      </c>
      <c r="F7" s="105" t="s">
        <v>139</v>
      </c>
      <c r="G7" s="105" t="s">
        <v>140</v>
      </c>
      <c r="H7" s="105" t="s">
        <v>141</v>
      </c>
      <c r="I7" s="105">
        <v>1</v>
      </c>
      <c r="J7" s="105">
        <v>2</v>
      </c>
      <c r="K7" s="105">
        <v>3</v>
      </c>
      <c r="L7" s="105" t="s">
        <v>142</v>
      </c>
      <c r="M7" s="105" t="s">
        <v>143</v>
      </c>
      <c r="N7" s="191"/>
      <c r="O7" s="193"/>
      <c r="P7" s="193"/>
      <c r="Q7" s="193"/>
    </row>
    <row r="8" spans="1:17" ht="348.75" customHeight="1" x14ac:dyDescent="0.25">
      <c r="A8" s="194" t="s">
        <v>144</v>
      </c>
      <c r="B8" s="89" t="s">
        <v>145</v>
      </c>
      <c r="C8" s="89" t="s">
        <v>146</v>
      </c>
      <c r="D8" s="108" t="s">
        <v>176</v>
      </c>
      <c r="E8" s="108"/>
      <c r="F8" s="108"/>
      <c r="G8" s="108"/>
      <c r="H8" s="108"/>
      <c r="I8" s="109" t="s">
        <v>176</v>
      </c>
      <c r="J8" s="109"/>
      <c r="K8" s="109"/>
      <c r="L8" s="84">
        <v>44593</v>
      </c>
      <c r="M8" s="84">
        <v>44681</v>
      </c>
      <c r="N8" s="94" t="s">
        <v>171</v>
      </c>
      <c r="O8" s="110">
        <v>1</v>
      </c>
      <c r="P8" s="142" t="s">
        <v>273</v>
      </c>
      <c r="Q8" s="111" t="s">
        <v>292</v>
      </c>
    </row>
    <row r="9" spans="1:17" ht="235.5" customHeight="1" x14ac:dyDescent="0.25">
      <c r="A9" s="194"/>
      <c r="B9" s="89" t="s">
        <v>154</v>
      </c>
      <c r="C9" s="89" t="s">
        <v>153</v>
      </c>
      <c r="D9" s="108"/>
      <c r="E9" s="108"/>
      <c r="F9" s="108" t="s">
        <v>176</v>
      </c>
      <c r="G9" s="108"/>
      <c r="H9" s="108"/>
      <c r="I9" s="109" t="s">
        <v>176</v>
      </c>
      <c r="J9" s="109" t="s">
        <v>176</v>
      </c>
      <c r="K9" s="109"/>
      <c r="L9" s="84">
        <v>44593</v>
      </c>
      <c r="M9" s="84">
        <v>44695</v>
      </c>
      <c r="N9" s="94" t="s">
        <v>155</v>
      </c>
      <c r="O9" s="110">
        <v>1</v>
      </c>
      <c r="P9" s="142" t="s">
        <v>284</v>
      </c>
      <c r="Q9" s="111" t="s">
        <v>291</v>
      </c>
    </row>
    <row r="10" spans="1:17" ht="183.75" customHeight="1" x14ac:dyDescent="0.25">
      <c r="A10" s="194"/>
      <c r="B10" s="89" t="s">
        <v>145</v>
      </c>
      <c r="C10" s="89" t="s">
        <v>241</v>
      </c>
      <c r="D10" s="108"/>
      <c r="E10" s="108"/>
      <c r="F10" s="108" t="s">
        <v>176</v>
      </c>
      <c r="G10" s="108"/>
      <c r="H10" s="108"/>
      <c r="I10" s="109" t="s">
        <v>176</v>
      </c>
      <c r="J10" s="109"/>
      <c r="K10" s="109"/>
      <c r="L10" s="84">
        <v>44593</v>
      </c>
      <c r="M10" s="84">
        <v>44666</v>
      </c>
      <c r="N10" s="94" t="s">
        <v>147</v>
      </c>
      <c r="O10" s="110">
        <v>1</v>
      </c>
      <c r="P10" s="142" t="s">
        <v>272</v>
      </c>
      <c r="Q10" s="111" t="s">
        <v>293</v>
      </c>
    </row>
    <row r="11" spans="1:17" ht="146.25" customHeight="1" x14ac:dyDescent="0.25">
      <c r="A11" s="194"/>
      <c r="B11" s="89" t="s">
        <v>232</v>
      </c>
      <c r="C11" s="89" t="s">
        <v>231</v>
      </c>
      <c r="D11" s="108"/>
      <c r="E11" s="108"/>
      <c r="F11" s="108" t="s">
        <v>176</v>
      </c>
      <c r="G11" s="108"/>
      <c r="H11" s="108"/>
      <c r="I11" s="109" t="s">
        <v>176</v>
      </c>
      <c r="J11" s="109"/>
      <c r="K11" s="109"/>
      <c r="L11" s="84">
        <v>44593</v>
      </c>
      <c r="M11" s="84">
        <v>44680</v>
      </c>
      <c r="N11" s="94" t="s">
        <v>170</v>
      </c>
      <c r="O11" s="110">
        <v>1</v>
      </c>
      <c r="P11" s="142" t="s">
        <v>283</v>
      </c>
      <c r="Q11" s="111" t="s">
        <v>293</v>
      </c>
    </row>
    <row r="12" spans="1:17" ht="146.25" customHeight="1" x14ac:dyDescent="0.25">
      <c r="A12" s="194"/>
      <c r="B12" s="89" t="s">
        <v>233</v>
      </c>
      <c r="C12" s="89" t="s">
        <v>234</v>
      </c>
      <c r="D12" s="108"/>
      <c r="E12" s="108"/>
      <c r="F12" s="108" t="s">
        <v>176</v>
      </c>
      <c r="G12" s="108"/>
      <c r="H12" s="108"/>
      <c r="I12" s="109" t="s">
        <v>176</v>
      </c>
      <c r="J12" s="109" t="s">
        <v>176</v>
      </c>
      <c r="K12" s="109"/>
      <c r="L12" s="84">
        <v>44681</v>
      </c>
      <c r="M12" s="84">
        <v>44693</v>
      </c>
      <c r="N12" s="94" t="s">
        <v>172</v>
      </c>
      <c r="O12" s="110">
        <v>1</v>
      </c>
      <c r="P12" s="142" t="s">
        <v>302</v>
      </c>
      <c r="Q12" s="142" t="s">
        <v>328</v>
      </c>
    </row>
    <row r="13" spans="1:17" ht="139.5" customHeight="1" x14ac:dyDescent="0.25">
      <c r="A13" s="195" t="s">
        <v>148</v>
      </c>
      <c r="B13" s="89" t="s">
        <v>174</v>
      </c>
      <c r="C13" s="89" t="s">
        <v>55</v>
      </c>
      <c r="D13" s="108"/>
      <c r="E13" s="108"/>
      <c r="F13" s="108"/>
      <c r="G13" s="108" t="s">
        <v>176</v>
      </c>
      <c r="H13" s="108"/>
      <c r="I13" s="113" t="s">
        <v>176</v>
      </c>
      <c r="J13" s="113"/>
      <c r="K13" s="113"/>
      <c r="L13" s="84">
        <v>44621</v>
      </c>
      <c r="M13" s="84">
        <v>44681</v>
      </c>
      <c r="N13" s="94" t="s">
        <v>172</v>
      </c>
      <c r="O13" s="110">
        <v>1</v>
      </c>
      <c r="P13" s="143" t="s">
        <v>286</v>
      </c>
      <c r="Q13" s="111" t="s">
        <v>329</v>
      </c>
    </row>
    <row r="14" spans="1:17" s="5" customFormat="1" ht="156.75" customHeight="1" x14ac:dyDescent="0.25">
      <c r="A14" s="195"/>
      <c r="B14" s="89" t="s">
        <v>173</v>
      </c>
      <c r="C14" s="89" t="s">
        <v>175</v>
      </c>
      <c r="D14" s="108"/>
      <c r="E14" s="108"/>
      <c r="F14" s="108"/>
      <c r="G14" s="108" t="s">
        <v>176</v>
      </c>
      <c r="H14" s="108"/>
      <c r="I14" s="113" t="s">
        <v>176</v>
      </c>
      <c r="J14" s="113" t="s">
        <v>176</v>
      </c>
      <c r="K14" s="113"/>
      <c r="L14" s="84">
        <v>44621</v>
      </c>
      <c r="M14" s="84">
        <v>44666</v>
      </c>
      <c r="N14" s="94" t="s">
        <v>172</v>
      </c>
      <c r="O14" s="110">
        <v>1</v>
      </c>
      <c r="P14" s="144" t="s">
        <v>285</v>
      </c>
      <c r="Q14" s="111" t="s">
        <v>293</v>
      </c>
    </row>
    <row r="15" spans="1:17" s="5" customFormat="1" ht="330.75" customHeight="1" x14ac:dyDescent="0.25">
      <c r="A15" s="195"/>
      <c r="B15" s="89" t="s">
        <v>56</v>
      </c>
      <c r="C15" s="89" t="s">
        <v>243</v>
      </c>
      <c r="D15" s="108"/>
      <c r="E15" s="108"/>
      <c r="F15" s="108"/>
      <c r="G15" s="108" t="s">
        <v>176</v>
      </c>
      <c r="H15" s="108"/>
      <c r="I15" s="113" t="s">
        <v>176</v>
      </c>
      <c r="J15" s="113" t="s">
        <v>176</v>
      </c>
      <c r="K15" s="113"/>
      <c r="L15" s="84">
        <v>44652</v>
      </c>
      <c r="M15" s="84">
        <v>44696</v>
      </c>
      <c r="N15" s="94" t="s">
        <v>177</v>
      </c>
      <c r="O15" s="110">
        <v>1</v>
      </c>
      <c r="P15" s="145" t="s">
        <v>303</v>
      </c>
      <c r="Q15" s="140" t="s">
        <v>298</v>
      </c>
    </row>
    <row r="16" spans="1:17" ht="150" customHeight="1" x14ac:dyDescent="0.25">
      <c r="A16" s="195"/>
      <c r="B16" s="89" t="s">
        <v>236</v>
      </c>
      <c r="C16" s="89" t="s">
        <v>242</v>
      </c>
      <c r="D16" s="108"/>
      <c r="E16" s="108"/>
      <c r="F16" s="108"/>
      <c r="G16" s="108" t="s">
        <v>176</v>
      </c>
      <c r="H16" s="108"/>
      <c r="I16" s="113"/>
      <c r="J16" s="113" t="s">
        <v>176</v>
      </c>
      <c r="K16" s="113"/>
      <c r="L16" s="84">
        <v>44682</v>
      </c>
      <c r="M16" s="84">
        <v>44701</v>
      </c>
      <c r="N16" s="94" t="s">
        <v>178</v>
      </c>
      <c r="O16" s="110">
        <v>1</v>
      </c>
      <c r="P16" s="148" t="s">
        <v>304</v>
      </c>
      <c r="Q16" s="112"/>
    </row>
    <row r="17" spans="1:17" ht="282.75" customHeight="1" x14ac:dyDescent="0.25">
      <c r="A17" s="190" t="s">
        <v>149</v>
      </c>
      <c r="B17" s="89" t="s">
        <v>290</v>
      </c>
      <c r="C17" s="89" t="s">
        <v>244</v>
      </c>
      <c r="D17" s="108"/>
      <c r="E17" s="108"/>
      <c r="F17" s="108"/>
      <c r="G17" s="108"/>
      <c r="H17" s="108" t="s">
        <v>176</v>
      </c>
      <c r="I17" s="114"/>
      <c r="J17" s="114" t="s">
        <v>176</v>
      </c>
      <c r="K17" s="114" t="s">
        <v>176</v>
      </c>
      <c r="L17" s="84">
        <v>44696</v>
      </c>
      <c r="M17" s="84">
        <v>44925</v>
      </c>
      <c r="N17" s="94" t="s">
        <v>147</v>
      </c>
      <c r="O17" s="110">
        <v>1</v>
      </c>
      <c r="P17" s="148" t="s">
        <v>305</v>
      </c>
      <c r="Q17" s="148" t="s">
        <v>330</v>
      </c>
    </row>
    <row r="18" spans="1:17" s="5" customFormat="1" ht="90.75" customHeight="1" x14ac:dyDescent="0.25">
      <c r="A18" s="190"/>
      <c r="B18" s="89" t="s">
        <v>179</v>
      </c>
      <c r="C18" s="89" t="s">
        <v>180</v>
      </c>
      <c r="D18" s="108"/>
      <c r="E18" s="108"/>
      <c r="F18" s="108"/>
      <c r="G18" s="108"/>
      <c r="H18" s="108" t="s">
        <v>176</v>
      </c>
      <c r="I18" s="114"/>
      <c r="J18" s="114" t="s">
        <v>176</v>
      </c>
      <c r="K18" s="114"/>
      <c r="L18" s="84">
        <v>44696</v>
      </c>
      <c r="M18" s="84">
        <v>44701</v>
      </c>
      <c r="N18" s="94" t="s">
        <v>181</v>
      </c>
      <c r="O18" s="110">
        <v>1</v>
      </c>
      <c r="P18" s="148" t="s">
        <v>306</v>
      </c>
      <c r="Q18" s="148" t="s">
        <v>330</v>
      </c>
    </row>
    <row r="19" spans="1:17" s="5" customFormat="1" ht="120.75" customHeight="1" x14ac:dyDescent="0.25">
      <c r="A19" s="190"/>
      <c r="B19" s="89" t="s">
        <v>235</v>
      </c>
      <c r="C19" s="89" t="s">
        <v>152</v>
      </c>
      <c r="D19" s="108"/>
      <c r="E19" s="108"/>
      <c r="F19" s="108"/>
      <c r="G19" s="108"/>
      <c r="H19" s="108" t="s">
        <v>176</v>
      </c>
      <c r="I19" s="114"/>
      <c r="J19" s="114" t="s">
        <v>176</v>
      </c>
      <c r="K19" s="114" t="s">
        <v>176</v>
      </c>
      <c r="L19" s="84">
        <v>44696</v>
      </c>
      <c r="M19" s="84">
        <v>44717</v>
      </c>
      <c r="N19" s="94" t="s">
        <v>182</v>
      </c>
      <c r="O19" s="110">
        <v>1</v>
      </c>
      <c r="P19" s="148" t="s">
        <v>307</v>
      </c>
      <c r="Q19" s="148" t="s">
        <v>307</v>
      </c>
    </row>
    <row r="20" spans="1:17" ht="75" customHeight="1" x14ac:dyDescent="0.25">
      <c r="A20" s="190"/>
      <c r="B20" s="89" t="s">
        <v>245</v>
      </c>
      <c r="C20" s="115" t="s">
        <v>150</v>
      </c>
      <c r="D20" s="108"/>
      <c r="E20" s="108"/>
      <c r="F20" s="108"/>
      <c r="G20" s="108"/>
      <c r="H20" s="108" t="s">
        <v>176</v>
      </c>
      <c r="I20" s="114"/>
      <c r="J20" s="114" t="s">
        <v>176</v>
      </c>
      <c r="K20" s="114" t="s">
        <v>176</v>
      </c>
      <c r="L20" s="84">
        <v>44696</v>
      </c>
      <c r="M20" s="84">
        <v>44717</v>
      </c>
      <c r="N20" s="94" t="s">
        <v>147</v>
      </c>
      <c r="O20" s="110">
        <v>1</v>
      </c>
      <c r="P20" s="145" t="s">
        <v>308</v>
      </c>
      <c r="Q20" s="145" t="s">
        <v>308</v>
      </c>
    </row>
    <row r="21" spans="1:17" ht="93" customHeight="1" x14ac:dyDescent="0.25">
      <c r="A21" s="190"/>
      <c r="B21" s="89" t="s">
        <v>183</v>
      </c>
      <c r="C21" s="89" t="s">
        <v>184</v>
      </c>
      <c r="D21" s="108"/>
      <c r="E21" s="108"/>
      <c r="F21" s="108"/>
      <c r="G21" s="108"/>
      <c r="H21" s="108" t="s">
        <v>176</v>
      </c>
      <c r="I21" s="114"/>
      <c r="J21" s="114"/>
      <c r="K21" s="114" t="s">
        <v>176</v>
      </c>
      <c r="L21" s="84">
        <v>44717</v>
      </c>
      <c r="M21" s="84">
        <v>44864</v>
      </c>
      <c r="N21" s="94" t="s">
        <v>147</v>
      </c>
      <c r="O21" s="110">
        <v>1</v>
      </c>
      <c r="P21" s="145" t="s">
        <v>309</v>
      </c>
      <c r="Q21" s="142" t="s">
        <v>331</v>
      </c>
    </row>
    <row r="22" spans="1:17" ht="20.25" x14ac:dyDescent="0.25">
      <c r="O22" s="171">
        <f>SUM(O8:O21)/14</f>
        <v>1</v>
      </c>
    </row>
  </sheetData>
  <sheetProtection formatCells="0" formatColumns="0"/>
  <autoFilter ref="A6:N21">
    <filterColumn colId="3" showButton="0"/>
    <filterColumn colId="4" showButton="0"/>
    <filterColumn colId="5" showButton="0"/>
    <filterColumn colId="6" showButton="0"/>
    <filterColumn colId="8" showButton="0"/>
    <filterColumn colId="9" showButton="0"/>
    <filterColumn colId="11" showButton="0"/>
  </autoFilter>
  <mergeCells count="17">
    <mergeCell ref="O6:O7"/>
    <mergeCell ref="P6:P7"/>
    <mergeCell ref="Q6:Q7"/>
    <mergeCell ref="A8:A12"/>
    <mergeCell ref="A13:A16"/>
    <mergeCell ref="A17:A21"/>
    <mergeCell ref="A1:N1"/>
    <mergeCell ref="A6:A7"/>
    <mergeCell ref="B6:B7"/>
    <mergeCell ref="C6:C7"/>
    <mergeCell ref="D6:H6"/>
    <mergeCell ref="I6:K6"/>
    <mergeCell ref="L6:M6"/>
    <mergeCell ref="N6:N7"/>
    <mergeCell ref="A2:N2"/>
    <mergeCell ref="A3:N3"/>
    <mergeCell ref="A4:N4"/>
  </mergeCells>
  <hyperlinks>
    <hyperlink ref="P14" r:id="rId1" display="https://www.ifc.gov.co/participa/rendicion-cuentas/rendicion-cuentas-vigencia-2021"/>
  </hyperlinks>
  <pageMargins left="0.7" right="0.7" top="0.75" bottom="0.75" header="0.3" footer="0.3"/>
  <pageSetup scale="23" orientation="portrait" r:id="rId2"/>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M18"/>
  <sheetViews>
    <sheetView showWhiteSpace="0" view="pageBreakPreview" topLeftCell="D7" zoomScale="55" zoomScaleNormal="130" zoomScaleSheetLayoutView="55" zoomScalePageLayoutView="70" workbookViewId="0">
      <selection activeCell="L8" sqref="L8"/>
    </sheetView>
  </sheetViews>
  <sheetFormatPr baseColWidth="10" defaultRowHeight="15" x14ac:dyDescent="0.25"/>
  <cols>
    <col min="1" max="1" width="16" customWidth="1"/>
    <col min="2" max="2" width="29.7109375" customWidth="1"/>
    <col min="3" max="3" width="64.28515625" customWidth="1"/>
    <col min="6" max="6" width="11.42578125" customWidth="1"/>
    <col min="7" max="7" width="16.28515625" customWidth="1"/>
    <col min="8" max="8" width="19.7109375" customWidth="1"/>
    <col min="9" max="9" width="25.5703125" customWidth="1"/>
    <col min="10" max="10" width="15.42578125" customWidth="1"/>
    <col min="11" max="11" width="137.7109375" customWidth="1"/>
    <col min="12" max="12" width="47.7109375" customWidth="1"/>
  </cols>
  <sheetData>
    <row r="1" spans="1:13" s="24" customFormat="1" ht="18" customHeight="1" x14ac:dyDescent="0.3">
      <c r="A1" s="186" t="s">
        <v>156</v>
      </c>
      <c r="B1" s="186"/>
      <c r="C1" s="186"/>
      <c r="D1" s="186"/>
      <c r="E1" s="186"/>
      <c r="F1" s="186"/>
      <c r="G1" s="186"/>
      <c r="H1" s="186"/>
      <c r="I1" s="186"/>
      <c r="J1" s="23"/>
    </row>
    <row r="2" spans="1:13" s="24" customFormat="1" ht="18.75" customHeight="1" x14ac:dyDescent="0.3">
      <c r="A2" s="186" t="s">
        <v>185</v>
      </c>
      <c r="B2" s="186"/>
      <c r="C2" s="186"/>
      <c r="D2" s="186"/>
      <c r="E2" s="186"/>
      <c r="F2" s="186"/>
      <c r="G2" s="186"/>
      <c r="H2" s="186"/>
      <c r="I2" s="186"/>
      <c r="J2" s="23"/>
    </row>
    <row r="3" spans="1:13" s="24" customFormat="1" ht="17.25" customHeight="1" x14ac:dyDescent="0.3">
      <c r="A3" s="196" t="s">
        <v>227</v>
      </c>
      <c r="B3" s="196"/>
      <c r="C3" s="196"/>
      <c r="D3" s="196"/>
      <c r="E3" s="196"/>
      <c r="F3" s="196"/>
      <c r="G3" s="196"/>
      <c r="H3" s="196"/>
      <c r="I3" s="196"/>
      <c r="J3" s="23"/>
    </row>
    <row r="4" spans="1:13" ht="17.25" customHeight="1" x14ac:dyDescent="0.25">
      <c r="A4" s="196" t="s">
        <v>260</v>
      </c>
      <c r="B4" s="196"/>
      <c r="C4" s="196"/>
      <c r="D4" s="196"/>
      <c r="E4" s="196"/>
      <c r="F4" s="196"/>
      <c r="G4" s="196"/>
      <c r="H4" s="196"/>
      <c r="I4" s="196"/>
    </row>
    <row r="5" spans="1:13" s="5" customFormat="1" ht="3.75" customHeight="1" x14ac:dyDescent="0.25">
      <c r="A5" s="41"/>
      <c r="B5" s="41"/>
      <c r="C5" s="41"/>
      <c r="D5" s="41"/>
      <c r="E5" s="41"/>
      <c r="F5" s="41"/>
      <c r="G5" s="41"/>
      <c r="H5" s="41"/>
      <c r="I5" s="41"/>
    </row>
    <row r="6" spans="1:13" ht="60" customHeight="1" x14ac:dyDescent="0.25">
      <c r="A6" s="191" t="s">
        <v>157</v>
      </c>
      <c r="B6" s="191" t="s">
        <v>132</v>
      </c>
      <c r="C6" s="191" t="s">
        <v>76</v>
      </c>
      <c r="D6" s="191" t="s">
        <v>134</v>
      </c>
      <c r="E6" s="191"/>
      <c r="F6" s="191"/>
      <c r="G6" s="191" t="s">
        <v>135</v>
      </c>
      <c r="H6" s="191"/>
      <c r="I6" s="191" t="s">
        <v>136</v>
      </c>
      <c r="J6" s="191" t="s">
        <v>264</v>
      </c>
      <c r="K6" s="193" t="s">
        <v>226</v>
      </c>
      <c r="L6" s="193" t="s">
        <v>265</v>
      </c>
    </row>
    <row r="7" spans="1:13" ht="15.75" x14ac:dyDescent="0.25">
      <c r="A7" s="191"/>
      <c r="B7" s="191"/>
      <c r="C7" s="191"/>
      <c r="D7" s="105">
        <v>1</v>
      </c>
      <c r="E7" s="105">
        <v>2</v>
      </c>
      <c r="F7" s="105">
        <v>3</v>
      </c>
      <c r="G7" s="105" t="s">
        <v>142</v>
      </c>
      <c r="H7" s="105" t="s">
        <v>143</v>
      </c>
      <c r="I7" s="191"/>
      <c r="J7" s="191"/>
      <c r="K7" s="193"/>
      <c r="L7" s="193"/>
    </row>
    <row r="8" spans="1:13" ht="186.75" customHeight="1" x14ac:dyDescent="0.25">
      <c r="A8" s="198" t="s">
        <v>158</v>
      </c>
      <c r="B8" s="120" t="s">
        <v>82</v>
      </c>
      <c r="C8" s="121" t="s">
        <v>246</v>
      </c>
      <c r="D8" s="122" t="s">
        <v>176</v>
      </c>
      <c r="E8" s="122" t="s">
        <v>176</v>
      </c>
      <c r="F8" s="122" t="s">
        <v>176</v>
      </c>
      <c r="G8" s="123">
        <v>44593</v>
      </c>
      <c r="H8" s="123">
        <v>44915</v>
      </c>
      <c r="I8" s="124" t="s">
        <v>186</v>
      </c>
      <c r="J8" s="116">
        <v>1</v>
      </c>
      <c r="K8" s="129" t="s">
        <v>275</v>
      </c>
      <c r="L8" s="129" t="s">
        <v>294</v>
      </c>
    </row>
    <row r="9" spans="1:13" ht="78" customHeight="1" x14ac:dyDescent="0.25">
      <c r="A9" s="198"/>
      <c r="B9" s="120" t="s">
        <v>82</v>
      </c>
      <c r="C9" s="121" t="s">
        <v>187</v>
      </c>
      <c r="D9" s="122" t="s">
        <v>176</v>
      </c>
      <c r="E9" s="122" t="s">
        <v>176</v>
      </c>
      <c r="F9" s="122" t="s">
        <v>176</v>
      </c>
      <c r="G9" s="123">
        <v>44593</v>
      </c>
      <c r="H9" s="123">
        <v>44915</v>
      </c>
      <c r="I9" s="124" t="s">
        <v>147</v>
      </c>
      <c r="J9" s="116">
        <v>1</v>
      </c>
      <c r="K9" s="129" t="s">
        <v>322</v>
      </c>
      <c r="L9" s="129" t="s">
        <v>332</v>
      </c>
      <c r="M9" s="40"/>
    </row>
    <row r="10" spans="1:13" ht="130.5" customHeight="1" x14ac:dyDescent="0.25">
      <c r="A10" s="199" t="s">
        <v>159</v>
      </c>
      <c r="B10" s="120" t="s">
        <v>188</v>
      </c>
      <c r="C10" s="121" t="s">
        <v>248</v>
      </c>
      <c r="D10" s="125" t="s">
        <v>176</v>
      </c>
      <c r="E10" s="125" t="s">
        <v>176</v>
      </c>
      <c r="F10" s="125" t="s">
        <v>176</v>
      </c>
      <c r="G10" s="123">
        <v>44593</v>
      </c>
      <c r="H10" s="123">
        <v>44925</v>
      </c>
      <c r="I10" s="124" t="s">
        <v>189</v>
      </c>
      <c r="J10" s="116">
        <v>1</v>
      </c>
      <c r="K10" s="118" t="s">
        <v>282</v>
      </c>
      <c r="L10" s="130" t="s">
        <v>295</v>
      </c>
    </row>
    <row r="11" spans="1:13" ht="48.75" customHeight="1" x14ac:dyDescent="0.25">
      <c r="A11" s="199"/>
      <c r="B11" s="120" t="s">
        <v>188</v>
      </c>
      <c r="C11" s="121" t="s">
        <v>190</v>
      </c>
      <c r="D11" s="126" t="s">
        <v>176</v>
      </c>
      <c r="E11" s="126" t="s">
        <v>176</v>
      </c>
      <c r="F11" s="126"/>
      <c r="G11" s="123">
        <v>44593</v>
      </c>
      <c r="H11" s="123">
        <v>44742</v>
      </c>
      <c r="I11" s="124" t="s">
        <v>191</v>
      </c>
      <c r="J11" s="116">
        <v>1</v>
      </c>
      <c r="K11" s="118" t="s">
        <v>278</v>
      </c>
      <c r="L11" s="130" t="s">
        <v>333</v>
      </c>
    </row>
    <row r="12" spans="1:13" ht="72.75" customHeight="1" x14ac:dyDescent="0.25">
      <c r="A12" s="199"/>
      <c r="B12" s="120" t="s">
        <v>188</v>
      </c>
      <c r="C12" s="121" t="s">
        <v>247</v>
      </c>
      <c r="D12" s="126" t="s">
        <v>176</v>
      </c>
      <c r="E12" s="126" t="s">
        <v>176</v>
      </c>
      <c r="F12" s="126" t="s">
        <v>176</v>
      </c>
      <c r="G12" s="123">
        <v>44593</v>
      </c>
      <c r="H12" s="123">
        <v>44925</v>
      </c>
      <c r="I12" s="124" t="s">
        <v>192</v>
      </c>
      <c r="J12" s="116">
        <v>1</v>
      </c>
      <c r="K12" s="129" t="s">
        <v>327</v>
      </c>
      <c r="L12" s="118" t="s">
        <v>299</v>
      </c>
    </row>
    <row r="13" spans="1:13" ht="149.25" customHeight="1" x14ac:dyDescent="0.25">
      <c r="A13" s="199"/>
      <c r="B13" s="120" t="s">
        <v>188</v>
      </c>
      <c r="C13" s="121" t="s">
        <v>194</v>
      </c>
      <c r="D13" s="126"/>
      <c r="E13" s="126"/>
      <c r="F13" s="126" t="s">
        <v>176</v>
      </c>
      <c r="G13" s="123">
        <v>44593</v>
      </c>
      <c r="H13" s="123">
        <v>44925</v>
      </c>
      <c r="I13" s="124" t="s">
        <v>193</v>
      </c>
      <c r="J13" s="116">
        <v>1</v>
      </c>
      <c r="K13" s="129" t="s">
        <v>312</v>
      </c>
      <c r="L13" s="118" t="s">
        <v>334</v>
      </c>
    </row>
    <row r="14" spans="1:13" ht="33" x14ac:dyDescent="0.25">
      <c r="A14" s="199"/>
      <c r="B14" s="120" t="s">
        <v>160</v>
      </c>
      <c r="C14" s="121" t="s">
        <v>249</v>
      </c>
      <c r="D14" s="126"/>
      <c r="E14" s="126" t="s">
        <v>176</v>
      </c>
      <c r="F14" s="126" t="s">
        <v>176</v>
      </c>
      <c r="G14" s="123">
        <v>44593</v>
      </c>
      <c r="H14" s="123">
        <v>44915</v>
      </c>
      <c r="I14" s="124" t="s">
        <v>195</v>
      </c>
      <c r="J14" s="116">
        <v>1</v>
      </c>
      <c r="K14" s="118" t="s">
        <v>281</v>
      </c>
      <c r="L14" s="117"/>
    </row>
    <row r="15" spans="1:13" ht="409.5" customHeight="1" x14ac:dyDescent="0.25">
      <c r="A15" s="197" t="s">
        <v>161</v>
      </c>
      <c r="B15" s="127" t="s">
        <v>8</v>
      </c>
      <c r="C15" s="121" t="s">
        <v>250</v>
      </c>
      <c r="D15" s="128" t="s">
        <v>176</v>
      </c>
      <c r="E15" s="128" t="s">
        <v>176</v>
      </c>
      <c r="F15" s="128" t="s">
        <v>176</v>
      </c>
      <c r="G15" s="123">
        <v>44593</v>
      </c>
      <c r="H15" s="123">
        <v>44910</v>
      </c>
      <c r="I15" s="124" t="s">
        <v>196</v>
      </c>
      <c r="J15" s="116">
        <v>1</v>
      </c>
      <c r="K15" s="119" t="s">
        <v>326</v>
      </c>
      <c r="L15" s="117"/>
    </row>
    <row r="16" spans="1:13" s="5" customFormat="1" ht="409.5" customHeight="1" x14ac:dyDescent="0.25">
      <c r="A16" s="197"/>
      <c r="B16" s="230" t="s">
        <v>58</v>
      </c>
      <c r="C16" s="232" t="s">
        <v>57</v>
      </c>
      <c r="D16" s="234" t="s">
        <v>176</v>
      </c>
      <c r="E16" s="234" t="s">
        <v>176</v>
      </c>
      <c r="F16" s="234" t="s">
        <v>176</v>
      </c>
      <c r="G16" s="236">
        <v>44593</v>
      </c>
      <c r="H16" s="236">
        <v>44910</v>
      </c>
      <c r="I16" s="232" t="s">
        <v>193</v>
      </c>
      <c r="J16" s="238">
        <v>1</v>
      </c>
      <c r="K16" s="228" t="s">
        <v>323</v>
      </c>
      <c r="L16" s="240"/>
    </row>
    <row r="17" spans="1:12" ht="96.75" customHeight="1" x14ac:dyDescent="0.25">
      <c r="A17" s="197"/>
      <c r="B17" s="231"/>
      <c r="C17" s="233"/>
      <c r="D17" s="235"/>
      <c r="E17" s="235"/>
      <c r="F17" s="235"/>
      <c r="G17" s="237"/>
      <c r="H17" s="237"/>
      <c r="I17" s="233"/>
      <c r="J17" s="239"/>
      <c r="K17" s="229"/>
      <c r="L17" s="241"/>
    </row>
    <row r="18" spans="1:12" ht="23.25" x14ac:dyDescent="0.35">
      <c r="J18" s="172">
        <f>+(J8+J9+J10+J11+J12+J13+J14+J15+J16)/9</f>
        <v>1</v>
      </c>
    </row>
  </sheetData>
  <autoFilter ref="A7:M18"/>
  <mergeCells count="27">
    <mergeCell ref="L16:L17"/>
    <mergeCell ref="J6:J7"/>
    <mergeCell ref="K6:K7"/>
    <mergeCell ref="L6:L7"/>
    <mergeCell ref="A15:A17"/>
    <mergeCell ref="A8:A9"/>
    <mergeCell ref="A10:A14"/>
    <mergeCell ref="K16:K17"/>
    <mergeCell ref="B16:B17"/>
    <mergeCell ref="C16:C17"/>
    <mergeCell ref="D16:D17"/>
    <mergeCell ref="E16:E17"/>
    <mergeCell ref="F16:F17"/>
    <mergeCell ref="G16:G17"/>
    <mergeCell ref="H16:H17"/>
    <mergeCell ref="I16:I17"/>
    <mergeCell ref="J16:J17"/>
    <mergeCell ref="A1:I1"/>
    <mergeCell ref="A6:A7"/>
    <mergeCell ref="B6:B7"/>
    <mergeCell ref="C6:C7"/>
    <mergeCell ref="D6:F6"/>
    <mergeCell ref="G6:H6"/>
    <mergeCell ref="I6:I7"/>
    <mergeCell ref="A2:I2"/>
    <mergeCell ref="A3:I3"/>
    <mergeCell ref="A4:I4"/>
  </mergeCells>
  <pageMargins left="0.70866141732283472" right="0.70866141732283472" top="0.31339285714285714" bottom="0.74803149606299213" header="0.31496062992125984" footer="0.31496062992125984"/>
  <pageSetup scale="30" orientation="landscape" r:id="rId1"/>
  <rowBreaks count="1" manualBreakCount="1">
    <brk id="15" max="11"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B050"/>
  </sheetPr>
  <dimension ref="A1:L20"/>
  <sheetViews>
    <sheetView tabSelected="1" view="pageBreakPreview" topLeftCell="A15" zoomScale="70" zoomScaleNormal="100" zoomScaleSheetLayoutView="70" workbookViewId="0">
      <selection activeCell="I15" sqref="I15"/>
    </sheetView>
  </sheetViews>
  <sheetFormatPr baseColWidth="10" defaultRowHeight="16.5" x14ac:dyDescent="0.3"/>
  <cols>
    <col min="1" max="1" width="21.7109375" style="46" customWidth="1"/>
    <col min="2" max="2" width="33.5703125" style="46" customWidth="1"/>
    <col min="3" max="3" width="44.5703125" style="46" customWidth="1"/>
    <col min="4" max="4" width="6" style="46" customWidth="1"/>
    <col min="5" max="5" width="4.42578125" style="46" customWidth="1"/>
    <col min="6" max="6" width="5.28515625" style="46" customWidth="1"/>
    <col min="7" max="7" width="11.42578125" style="46" customWidth="1"/>
    <col min="8" max="8" width="11.5703125" style="46" customWidth="1"/>
    <col min="9" max="9" width="24" style="46" customWidth="1"/>
    <col min="10" max="10" width="9.85546875" style="46" customWidth="1"/>
    <col min="11" max="11" width="46.28515625" style="72" customWidth="1"/>
    <col min="12" max="12" width="33.5703125" style="46" customWidth="1"/>
    <col min="13" max="16384" width="11.42578125" style="46"/>
  </cols>
  <sheetData>
    <row r="1" spans="1:12" s="24" customFormat="1" ht="26.25" customHeight="1" x14ac:dyDescent="0.3">
      <c r="A1" s="186" t="s">
        <v>220</v>
      </c>
      <c r="B1" s="186"/>
      <c r="C1" s="186"/>
      <c r="D1" s="186"/>
      <c r="E1" s="186"/>
      <c r="F1" s="186"/>
      <c r="G1" s="186"/>
      <c r="H1" s="186"/>
      <c r="I1" s="186"/>
      <c r="J1" s="23"/>
      <c r="K1" s="70"/>
    </row>
    <row r="2" spans="1:12" s="24" customFormat="1" ht="20.25" customHeight="1" x14ac:dyDescent="0.3">
      <c r="A2" s="186" t="s">
        <v>185</v>
      </c>
      <c r="B2" s="186"/>
      <c r="C2" s="186"/>
      <c r="D2" s="186"/>
      <c r="E2" s="186"/>
      <c r="F2" s="186"/>
      <c r="G2" s="186"/>
      <c r="H2" s="186"/>
      <c r="I2" s="186"/>
      <c r="J2" s="23"/>
      <c r="K2" s="70"/>
    </row>
    <row r="3" spans="1:12" s="24" customFormat="1" ht="19.5" customHeight="1" x14ac:dyDescent="0.3">
      <c r="A3" s="203" t="s">
        <v>227</v>
      </c>
      <c r="B3" s="203"/>
      <c r="C3" s="203"/>
      <c r="D3" s="203"/>
      <c r="E3" s="203"/>
      <c r="F3" s="203"/>
      <c r="G3" s="203"/>
      <c r="H3" s="203"/>
      <c r="I3" s="203"/>
      <c r="J3" s="23"/>
      <c r="K3" s="70"/>
    </row>
    <row r="4" spans="1:12" s="24" customFormat="1" ht="21.75" customHeight="1" x14ac:dyDescent="0.3">
      <c r="A4" s="202" t="s">
        <v>260</v>
      </c>
      <c r="B4" s="202"/>
      <c r="C4" s="202"/>
      <c r="D4" s="202"/>
      <c r="E4" s="202"/>
      <c r="F4" s="202"/>
      <c r="G4" s="202"/>
      <c r="H4" s="202"/>
      <c r="I4" s="202"/>
      <c r="J4" s="23"/>
      <c r="K4" s="70"/>
    </row>
    <row r="5" spans="1:12" s="24" customFormat="1" ht="12.75" customHeight="1" x14ac:dyDescent="0.3">
      <c r="A5" s="42"/>
      <c r="B5" s="43"/>
      <c r="C5" s="43"/>
      <c r="D5" s="43"/>
      <c r="E5" s="43"/>
      <c r="F5" s="43"/>
      <c r="G5" s="43"/>
      <c r="H5" s="43"/>
      <c r="I5" s="43"/>
      <c r="J5" s="23"/>
      <c r="K5" s="70"/>
    </row>
    <row r="6" spans="1:12" ht="60" customHeight="1" x14ac:dyDescent="0.3">
      <c r="A6" s="200" t="s">
        <v>157</v>
      </c>
      <c r="B6" s="200" t="s">
        <v>132</v>
      </c>
      <c r="C6" s="201" t="s">
        <v>76</v>
      </c>
      <c r="D6" s="201" t="s">
        <v>134</v>
      </c>
      <c r="E6" s="201"/>
      <c r="F6" s="201"/>
      <c r="G6" s="201" t="s">
        <v>135</v>
      </c>
      <c r="H6" s="201"/>
      <c r="I6" s="200" t="s">
        <v>136</v>
      </c>
      <c r="J6" s="204" t="s">
        <v>264</v>
      </c>
      <c r="K6" s="205">
        <v>100</v>
      </c>
      <c r="L6" s="200" t="s">
        <v>265</v>
      </c>
    </row>
    <row r="7" spans="1:12" ht="18" x14ac:dyDescent="0.3">
      <c r="A7" s="200"/>
      <c r="B7" s="200"/>
      <c r="C7" s="201"/>
      <c r="D7" s="131">
        <v>1</v>
      </c>
      <c r="E7" s="131">
        <v>2</v>
      </c>
      <c r="F7" s="131">
        <v>3</v>
      </c>
      <c r="G7" s="131" t="s">
        <v>142</v>
      </c>
      <c r="H7" s="131" t="s">
        <v>143</v>
      </c>
      <c r="I7" s="200"/>
      <c r="J7" s="204"/>
      <c r="K7" s="205"/>
      <c r="L7" s="200"/>
    </row>
    <row r="8" spans="1:12" ht="146.25" hidden="1" customHeight="1" x14ac:dyDescent="0.3">
      <c r="A8" s="207" t="s">
        <v>162</v>
      </c>
      <c r="B8" s="89" t="s">
        <v>198</v>
      </c>
      <c r="C8" s="88" t="s">
        <v>197</v>
      </c>
      <c r="D8" s="132" t="s">
        <v>176</v>
      </c>
      <c r="E8" s="132" t="s">
        <v>176</v>
      </c>
      <c r="F8" s="132" t="s">
        <v>176</v>
      </c>
      <c r="G8" s="84">
        <v>44563</v>
      </c>
      <c r="H8" s="84">
        <v>44925</v>
      </c>
      <c r="I8" s="94" t="s">
        <v>199</v>
      </c>
      <c r="J8" s="133">
        <v>1</v>
      </c>
      <c r="K8" s="149" t="s">
        <v>279</v>
      </c>
      <c r="L8" s="150" t="s">
        <v>296</v>
      </c>
    </row>
    <row r="9" spans="1:12" ht="97.5" hidden="1" customHeight="1" x14ac:dyDescent="0.3">
      <c r="A9" s="207"/>
      <c r="B9" s="89" t="s">
        <v>251</v>
      </c>
      <c r="C9" s="88" t="s">
        <v>237</v>
      </c>
      <c r="D9" s="132" t="s">
        <v>176</v>
      </c>
      <c r="E9" s="132" t="s">
        <v>176</v>
      </c>
      <c r="F9" s="132" t="s">
        <v>176</v>
      </c>
      <c r="G9" s="84">
        <v>44562</v>
      </c>
      <c r="H9" s="84">
        <v>44925</v>
      </c>
      <c r="I9" s="94" t="s">
        <v>200</v>
      </c>
      <c r="J9" s="133">
        <v>1</v>
      </c>
      <c r="K9" s="149" t="s">
        <v>276</v>
      </c>
      <c r="L9" s="151"/>
    </row>
    <row r="10" spans="1:12" ht="115.5" hidden="1" customHeight="1" x14ac:dyDescent="0.3">
      <c r="A10" s="207"/>
      <c r="B10" s="89" t="s">
        <v>163</v>
      </c>
      <c r="C10" s="88" t="s">
        <v>201</v>
      </c>
      <c r="D10" s="132" t="s">
        <v>176</v>
      </c>
      <c r="E10" s="132" t="s">
        <v>176</v>
      </c>
      <c r="F10" s="132" t="s">
        <v>176</v>
      </c>
      <c r="G10" s="84">
        <v>44563</v>
      </c>
      <c r="H10" s="84">
        <v>44925</v>
      </c>
      <c r="I10" s="94" t="s">
        <v>147</v>
      </c>
      <c r="J10" s="133">
        <v>1</v>
      </c>
      <c r="K10" s="149" t="s">
        <v>277</v>
      </c>
      <c r="L10" s="151"/>
    </row>
    <row r="11" spans="1:12" ht="281.25" hidden="1" customHeight="1" x14ac:dyDescent="0.3">
      <c r="A11" s="207"/>
      <c r="B11" s="89" t="s">
        <v>253</v>
      </c>
      <c r="C11" s="88" t="s">
        <v>252</v>
      </c>
      <c r="D11" s="132" t="s">
        <v>176</v>
      </c>
      <c r="E11" s="132" t="s">
        <v>176</v>
      </c>
      <c r="F11" s="132" t="s">
        <v>176</v>
      </c>
      <c r="G11" s="84">
        <v>44563</v>
      </c>
      <c r="H11" s="84">
        <v>44607</v>
      </c>
      <c r="I11" s="94" t="s">
        <v>151</v>
      </c>
      <c r="J11" s="133">
        <v>1</v>
      </c>
      <c r="K11" s="149" t="s">
        <v>310</v>
      </c>
      <c r="L11" s="150" t="s">
        <v>300</v>
      </c>
    </row>
    <row r="12" spans="1:12" ht="188.25" hidden="1" customHeight="1" x14ac:dyDescent="0.3">
      <c r="A12" s="207"/>
      <c r="B12" s="89" t="s">
        <v>164</v>
      </c>
      <c r="C12" s="88" t="s">
        <v>165</v>
      </c>
      <c r="D12" s="132" t="s">
        <v>176</v>
      </c>
      <c r="E12" s="132" t="s">
        <v>176</v>
      </c>
      <c r="F12" s="132" t="s">
        <v>176</v>
      </c>
      <c r="G12" s="84">
        <v>44563</v>
      </c>
      <c r="H12" s="84">
        <v>44910</v>
      </c>
      <c r="I12" s="94" t="s">
        <v>202</v>
      </c>
      <c r="J12" s="133">
        <v>1</v>
      </c>
      <c r="K12" s="152" t="s">
        <v>287</v>
      </c>
      <c r="L12" s="151"/>
    </row>
    <row r="13" spans="1:12" ht="149.25" hidden="1" x14ac:dyDescent="0.3">
      <c r="A13" s="207"/>
      <c r="B13" s="89" t="s">
        <v>204</v>
      </c>
      <c r="C13" s="134" t="s">
        <v>203</v>
      </c>
      <c r="D13" s="132" t="s">
        <v>176</v>
      </c>
      <c r="E13" s="132" t="s">
        <v>176</v>
      </c>
      <c r="F13" s="132" t="s">
        <v>176</v>
      </c>
      <c r="G13" s="84">
        <v>44563</v>
      </c>
      <c r="H13" s="84">
        <v>44925</v>
      </c>
      <c r="I13" s="94" t="s">
        <v>254</v>
      </c>
      <c r="J13" s="133">
        <v>1</v>
      </c>
      <c r="K13" s="153" t="s">
        <v>288</v>
      </c>
      <c r="L13" s="151"/>
    </row>
    <row r="14" spans="1:12" ht="272.25" customHeight="1" x14ac:dyDescent="0.3">
      <c r="A14" s="207"/>
      <c r="B14" s="135" t="s">
        <v>206</v>
      </c>
      <c r="C14" s="88" t="s">
        <v>205</v>
      </c>
      <c r="D14" s="132"/>
      <c r="E14" s="132" t="s">
        <v>176</v>
      </c>
      <c r="F14" s="132" t="s">
        <v>176</v>
      </c>
      <c r="G14" s="99">
        <v>44713</v>
      </c>
      <c r="H14" s="99">
        <v>44925</v>
      </c>
      <c r="I14" s="98" t="s">
        <v>207</v>
      </c>
      <c r="J14" s="133">
        <v>1</v>
      </c>
      <c r="K14" s="150" t="s">
        <v>314</v>
      </c>
      <c r="L14" s="155" t="s">
        <v>296</v>
      </c>
    </row>
    <row r="15" spans="1:12" ht="148.5" customHeight="1" x14ac:dyDescent="0.3">
      <c r="A15" s="206" t="s">
        <v>166</v>
      </c>
      <c r="B15" s="89" t="s">
        <v>209</v>
      </c>
      <c r="C15" s="88" t="s">
        <v>208</v>
      </c>
      <c r="D15" s="136" t="s">
        <v>176</v>
      </c>
      <c r="E15" s="136" t="s">
        <v>176</v>
      </c>
      <c r="F15" s="136" t="s">
        <v>176</v>
      </c>
      <c r="G15" s="84">
        <v>44563</v>
      </c>
      <c r="H15" s="84">
        <v>44925</v>
      </c>
      <c r="I15" s="94" t="s">
        <v>202</v>
      </c>
      <c r="J15" s="137">
        <v>0.8</v>
      </c>
      <c r="K15" s="242" t="s">
        <v>315</v>
      </c>
      <c r="L15" s="154" t="s">
        <v>335</v>
      </c>
    </row>
    <row r="16" spans="1:12" ht="123" customHeight="1" x14ac:dyDescent="0.3">
      <c r="A16" s="206"/>
      <c r="B16" s="89" t="s">
        <v>210</v>
      </c>
      <c r="C16" s="88" t="s">
        <v>211</v>
      </c>
      <c r="D16" s="136" t="s">
        <v>176</v>
      </c>
      <c r="E16" s="136" t="s">
        <v>176</v>
      </c>
      <c r="F16" s="136"/>
      <c r="G16" s="84">
        <v>44563</v>
      </c>
      <c r="H16" s="84">
        <v>44742</v>
      </c>
      <c r="I16" s="94" t="s">
        <v>240</v>
      </c>
      <c r="J16" s="137">
        <v>0.8</v>
      </c>
      <c r="K16" s="242"/>
      <c r="L16" s="154" t="s">
        <v>335</v>
      </c>
    </row>
    <row r="17" spans="1:12" ht="126.75" customHeight="1" x14ac:dyDescent="0.3">
      <c r="A17" s="206"/>
      <c r="B17" s="89" t="s">
        <v>238</v>
      </c>
      <c r="C17" s="88" t="s">
        <v>239</v>
      </c>
      <c r="D17" s="136" t="s">
        <v>176</v>
      </c>
      <c r="E17" s="136" t="s">
        <v>176</v>
      </c>
      <c r="F17" s="136"/>
      <c r="G17" s="84">
        <v>44563</v>
      </c>
      <c r="H17" s="84">
        <v>44742</v>
      </c>
      <c r="I17" s="94" t="s">
        <v>240</v>
      </c>
      <c r="J17" s="137">
        <v>0.8</v>
      </c>
      <c r="K17" s="242"/>
      <c r="L17" s="154" t="s">
        <v>335</v>
      </c>
    </row>
    <row r="18" spans="1:12" ht="180.75" customHeight="1" x14ac:dyDescent="0.3">
      <c r="A18" s="138" t="s">
        <v>167</v>
      </c>
      <c r="B18" s="89" t="s">
        <v>212</v>
      </c>
      <c r="C18" s="88" t="s">
        <v>255</v>
      </c>
      <c r="D18" s="138"/>
      <c r="E18" s="138" t="s">
        <v>176</v>
      </c>
      <c r="F18" s="138" t="s">
        <v>176</v>
      </c>
      <c r="G18" s="84">
        <v>44563</v>
      </c>
      <c r="H18" s="84">
        <v>44925</v>
      </c>
      <c r="I18" s="94" t="s">
        <v>202</v>
      </c>
      <c r="J18" s="133">
        <v>1</v>
      </c>
      <c r="K18" s="149" t="s">
        <v>313</v>
      </c>
      <c r="L18" s="154" t="s">
        <v>296</v>
      </c>
    </row>
    <row r="19" spans="1:12" ht="171.75" hidden="1" customHeight="1" x14ac:dyDescent="0.3">
      <c r="A19" s="139" t="s">
        <v>168</v>
      </c>
      <c r="B19" s="89" t="s">
        <v>213</v>
      </c>
      <c r="C19" s="115" t="s">
        <v>215</v>
      </c>
      <c r="D19" s="139" t="s">
        <v>176</v>
      </c>
      <c r="E19" s="139" t="s">
        <v>176</v>
      </c>
      <c r="F19" s="139" t="s">
        <v>176</v>
      </c>
      <c r="G19" s="84">
        <v>44563</v>
      </c>
      <c r="H19" s="84">
        <v>44925</v>
      </c>
      <c r="I19" s="94" t="s">
        <v>214</v>
      </c>
      <c r="J19" s="133">
        <v>1</v>
      </c>
      <c r="K19" s="149" t="s">
        <v>280</v>
      </c>
      <c r="L19" s="151"/>
    </row>
    <row r="20" spans="1:12" ht="25.5" customHeight="1" x14ac:dyDescent="0.3">
      <c r="A20" s="156"/>
      <c r="B20" s="157"/>
      <c r="C20" s="158"/>
      <c r="D20" s="156"/>
      <c r="E20" s="156"/>
      <c r="F20" s="156"/>
      <c r="G20" s="159"/>
      <c r="H20" s="159"/>
      <c r="I20" s="160"/>
      <c r="J20" s="173">
        <f>+(J8+J9+J10+J11+J12+J13+J14+J15+J16+J17+J18+J19)/12</f>
        <v>0.95000000000000007</v>
      </c>
      <c r="K20" s="161"/>
      <c r="L20" s="162"/>
    </row>
  </sheetData>
  <autoFilter ref="A7:L20">
    <filterColumn colId="9">
      <filters>
        <filter val="50%"/>
        <filter val="80%"/>
        <filter val="82%"/>
      </filters>
    </filterColumn>
  </autoFilter>
  <mergeCells count="16">
    <mergeCell ref="J6:J7"/>
    <mergeCell ref="K6:K7"/>
    <mergeCell ref="L6:L7"/>
    <mergeCell ref="A15:A17"/>
    <mergeCell ref="A8:A14"/>
    <mergeCell ref="K15:K17"/>
    <mergeCell ref="A1:I1"/>
    <mergeCell ref="A6:A7"/>
    <mergeCell ref="B6:B7"/>
    <mergeCell ref="C6:C7"/>
    <mergeCell ref="D6:F6"/>
    <mergeCell ref="G6:H6"/>
    <mergeCell ref="I6:I7"/>
    <mergeCell ref="A4:I4"/>
    <mergeCell ref="A2:I2"/>
    <mergeCell ref="A3:I3"/>
  </mergeCells>
  <pageMargins left="0.70866141732283472" right="0.70866141732283472" top="0.74803149606299213" bottom="0.74803149606299213" header="0.31496062992125984" footer="0.31496062992125984"/>
  <pageSetup scale="35"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0"/>
  <sheetViews>
    <sheetView view="pageBreakPreview" topLeftCell="A7" zoomScaleNormal="100" zoomScaleSheetLayoutView="100" workbookViewId="0">
      <selection activeCell="C11" sqref="C11"/>
    </sheetView>
  </sheetViews>
  <sheetFormatPr baseColWidth="10" defaultRowHeight="16.5" x14ac:dyDescent="0.3"/>
  <cols>
    <col min="1" max="1" width="15" style="46" customWidth="1"/>
    <col min="2" max="2" width="31.42578125" style="46" customWidth="1"/>
    <col min="3" max="3" width="47" style="46" customWidth="1"/>
    <col min="4" max="6" width="11.42578125" style="46"/>
    <col min="7" max="7" width="21.85546875" style="46" customWidth="1"/>
    <col min="8" max="8" width="17" style="46" customWidth="1"/>
    <col min="9" max="9" width="24.7109375" style="46" customWidth="1"/>
    <col min="10" max="10" width="14.85546875" style="46" customWidth="1"/>
    <col min="11" max="11" width="59.85546875" style="46" customWidth="1"/>
    <col min="12" max="12" width="39.140625" style="46" customWidth="1"/>
    <col min="13" max="16384" width="11.42578125" style="46"/>
  </cols>
  <sheetData>
    <row r="1" spans="1:12" s="24" customFormat="1" ht="18" x14ac:dyDescent="0.3">
      <c r="A1" s="186" t="s">
        <v>216</v>
      </c>
      <c r="B1" s="186"/>
      <c r="C1" s="186"/>
      <c r="D1" s="186"/>
      <c r="E1" s="186"/>
      <c r="F1" s="186"/>
      <c r="G1" s="186"/>
      <c r="H1" s="186"/>
      <c r="I1" s="186"/>
      <c r="J1" s="34"/>
    </row>
    <row r="2" spans="1:12" s="24" customFormat="1" ht="18" x14ac:dyDescent="0.3">
      <c r="A2" s="186" t="s">
        <v>185</v>
      </c>
      <c r="B2" s="186"/>
      <c r="C2" s="186"/>
      <c r="D2" s="186"/>
      <c r="E2" s="186"/>
      <c r="F2" s="186"/>
      <c r="G2" s="186"/>
      <c r="H2" s="186"/>
      <c r="I2" s="186"/>
      <c r="J2" s="34"/>
    </row>
    <row r="3" spans="1:12" s="24" customFormat="1" ht="18" x14ac:dyDescent="0.3">
      <c r="A3" s="220" t="s">
        <v>227</v>
      </c>
      <c r="B3" s="220"/>
      <c r="C3" s="220"/>
      <c r="D3" s="220"/>
      <c r="E3" s="220"/>
      <c r="F3" s="220"/>
      <c r="G3" s="220"/>
      <c r="H3" s="220"/>
      <c r="I3" s="220"/>
      <c r="J3" s="34"/>
    </row>
    <row r="4" spans="1:12" s="24" customFormat="1" ht="15.75" customHeight="1" x14ac:dyDescent="0.3">
      <c r="A4" s="213" t="s">
        <v>260</v>
      </c>
      <c r="B4" s="213"/>
      <c r="C4" s="213"/>
      <c r="D4" s="213"/>
      <c r="E4" s="213"/>
      <c r="F4" s="213"/>
      <c r="G4" s="213"/>
      <c r="H4" s="213"/>
      <c r="I4" s="213"/>
      <c r="J4" s="34"/>
    </row>
    <row r="5" spans="1:12" ht="20.25" customHeight="1" thickBot="1" x14ac:dyDescent="0.35">
      <c r="A5" s="55"/>
      <c r="B5" s="55"/>
      <c r="C5" s="55"/>
      <c r="D5" s="55"/>
      <c r="E5" s="55"/>
      <c r="F5" s="55"/>
      <c r="G5" s="55"/>
      <c r="H5" s="55"/>
      <c r="I5" s="55"/>
    </row>
    <row r="6" spans="1:12" ht="75" customHeight="1" x14ac:dyDescent="0.3">
      <c r="A6" s="214" t="s">
        <v>131</v>
      </c>
      <c r="B6" s="216" t="s">
        <v>132</v>
      </c>
      <c r="C6" s="216" t="s">
        <v>169</v>
      </c>
      <c r="D6" s="216" t="s">
        <v>134</v>
      </c>
      <c r="E6" s="216"/>
      <c r="F6" s="216"/>
      <c r="G6" s="216" t="s">
        <v>135</v>
      </c>
      <c r="H6" s="216"/>
      <c r="I6" s="218" t="s">
        <v>136</v>
      </c>
      <c r="J6" s="208" t="s">
        <v>264</v>
      </c>
      <c r="K6" s="208" t="s">
        <v>226</v>
      </c>
      <c r="L6" s="208" t="s">
        <v>265</v>
      </c>
    </row>
    <row r="7" spans="1:12" ht="18.75" thickBot="1" x14ac:dyDescent="0.35">
      <c r="A7" s="215"/>
      <c r="B7" s="217"/>
      <c r="C7" s="217"/>
      <c r="D7" s="44">
        <v>1</v>
      </c>
      <c r="E7" s="44">
        <v>2</v>
      </c>
      <c r="F7" s="44">
        <v>3</v>
      </c>
      <c r="G7" s="44" t="s">
        <v>142</v>
      </c>
      <c r="H7" s="44" t="s">
        <v>143</v>
      </c>
      <c r="I7" s="219"/>
      <c r="J7" s="209"/>
      <c r="K7" s="209"/>
      <c r="L7" s="209"/>
    </row>
    <row r="8" spans="1:12" ht="75" customHeight="1" x14ac:dyDescent="0.3">
      <c r="A8" s="210" t="s">
        <v>216</v>
      </c>
      <c r="B8" s="35" t="s">
        <v>217</v>
      </c>
      <c r="C8" s="36" t="s">
        <v>259</v>
      </c>
      <c r="D8" s="25" t="s">
        <v>176</v>
      </c>
      <c r="E8" s="26" t="s">
        <v>176</v>
      </c>
      <c r="F8" s="27" t="s">
        <v>176</v>
      </c>
      <c r="G8" s="31">
        <v>44593</v>
      </c>
      <c r="H8" s="32">
        <v>44925</v>
      </c>
      <c r="I8" s="33" t="s">
        <v>218</v>
      </c>
      <c r="J8" s="69">
        <v>1</v>
      </c>
      <c r="K8" s="66" t="s">
        <v>319</v>
      </c>
      <c r="L8" s="141" t="s">
        <v>320</v>
      </c>
    </row>
    <row r="9" spans="1:12" ht="103.5" customHeight="1" x14ac:dyDescent="0.3">
      <c r="A9" s="211"/>
      <c r="B9" s="35" t="s">
        <v>219</v>
      </c>
      <c r="C9" s="36" t="s">
        <v>221</v>
      </c>
      <c r="D9" s="25" t="s">
        <v>176</v>
      </c>
      <c r="E9" s="26" t="s">
        <v>176</v>
      </c>
      <c r="F9" s="27" t="s">
        <v>176</v>
      </c>
      <c r="G9" s="37">
        <v>44563</v>
      </c>
      <c r="H9" s="38">
        <v>44925</v>
      </c>
      <c r="I9" s="33" t="s">
        <v>222</v>
      </c>
      <c r="J9" s="69">
        <v>1</v>
      </c>
      <c r="K9" s="146" t="s">
        <v>316</v>
      </c>
    </row>
    <row r="10" spans="1:12" ht="132.75" customHeight="1" thickBot="1" x14ac:dyDescent="0.35">
      <c r="A10" s="212"/>
      <c r="B10" s="35" t="s">
        <v>223</v>
      </c>
      <c r="C10" s="36" t="s">
        <v>224</v>
      </c>
      <c r="D10" s="28" t="s">
        <v>176</v>
      </c>
      <c r="E10" s="29" t="s">
        <v>176</v>
      </c>
      <c r="F10" s="30" t="s">
        <v>176</v>
      </c>
      <c r="G10" s="37">
        <v>44594</v>
      </c>
      <c r="H10" s="38">
        <v>44925</v>
      </c>
      <c r="I10" s="39" t="s">
        <v>222</v>
      </c>
      <c r="J10" s="69">
        <v>1</v>
      </c>
      <c r="K10" s="71" t="s">
        <v>311</v>
      </c>
      <c r="L10" s="71" t="s">
        <v>297</v>
      </c>
    </row>
    <row r="11" spans="1:12" ht="36" customHeight="1" x14ac:dyDescent="0.3">
      <c r="A11" s="163"/>
      <c r="B11" s="164"/>
      <c r="C11" s="164"/>
      <c r="D11" s="165"/>
      <c r="E11" s="165"/>
      <c r="F11" s="165"/>
      <c r="G11" s="166"/>
      <c r="H11" s="166"/>
      <c r="I11" s="167"/>
      <c r="J11" s="69">
        <f>+(J8+J9+J10)/3</f>
        <v>1</v>
      </c>
      <c r="K11" s="71"/>
      <c r="L11" s="71"/>
    </row>
    <row r="12" spans="1:12" ht="50.1" customHeight="1" x14ac:dyDescent="0.3"/>
    <row r="13" spans="1:12" ht="50.1" customHeight="1" x14ac:dyDescent="0.3"/>
    <row r="14" spans="1:12" ht="50.1" customHeight="1" x14ac:dyDescent="0.3"/>
    <row r="15" spans="1:12" ht="50.1" customHeight="1" x14ac:dyDescent="0.3"/>
    <row r="16" spans="1:12" ht="50.1" customHeight="1" x14ac:dyDescent="0.3"/>
    <row r="17" ht="50.1" customHeight="1" x14ac:dyDescent="0.3"/>
    <row r="18" ht="50.1" customHeight="1" x14ac:dyDescent="0.3"/>
    <row r="19" ht="50.1" customHeight="1" x14ac:dyDescent="0.3"/>
    <row r="20" ht="50.1" customHeight="1" x14ac:dyDescent="0.3"/>
  </sheetData>
  <mergeCells count="14">
    <mergeCell ref="J6:J7"/>
    <mergeCell ref="K6:K7"/>
    <mergeCell ref="L6:L7"/>
    <mergeCell ref="A8:A10"/>
    <mergeCell ref="A1:I1"/>
    <mergeCell ref="A4:I4"/>
    <mergeCell ref="A6:A7"/>
    <mergeCell ref="B6:B7"/>
    <mergeCell ref="C6:C7"/>
    <mergeCell ref="D6:F6"/>
    <mergeCell ref="G6:H6"/>
    <mergeCell ref="I6:I7"/>
    <mergeCell ref="A2:I2"/>
    <mergeCell ref="A3:I3"/>
  </mergeCells>
  <pageMargins left="0.70866141732283472" right="0.70866141732283472" top="0.74803149606299213" bottom="0.74803149606299213" header="0.31496062992125984" footer="0.31496062992125984"/>
  <pageSetup scale="2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Hoja1</vt:lpstr>
      <vt:lpstr>Control de cambios</vt:lpstr>
      <vt:lpstr>RESUMEN</vt:lpstr>
      <vt:lpstr>Anexo 1. GESTIÓN DEL RIESGOS</vt:lpstr>
      <vt:lpstr>Anexo 2. ANTITRAMITE</vt:lpstr>
      <vt:lpstr>Anexo 3. RENDICION DE CUENTAS</vt:lpstr>
      <vt:lpstr>Anexo 4. ATENCION CIUDADANO</vt:lpstr>
      <vt:lpstr>Anexo 5. TRANSPARENCIA</vt:lpstr>
      <vt:lpstr>Anexo 6.Iniciativas Adicionales</vt:lpstr>
      <vt:lpstr>'Anexo 2. ANTITRAMITE'!Área_de_impresión</vt:lpstr>
      <vt:lpstr>'Anexo 3. RENDICION DE CUENTAS'!Área_de_impresión</vt:lpstr>
      <vt:lpstr>'Anexo 4. ATENCION CIUDADANO'!Área_de_impresión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Nayibe Vaca</dc:creator>
  <cp:lastModifiedBy>USUARIO</cp:lastModifiedBy>
  <cp:lastPrinted>2023-01-12T20:22:15Z</cp:lastPrinted>
  <dcterms:created xsi:type="dcterms:W3CDTF">2018-01-31T16:18:33Z</dcterms:created>
  <dcterms:modified xsi:type="dcterms:W3CDTF">2023-01-13T22:04:08Z</dcterms:modified>
</cp:coreProperties>
</file>